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465" windowWidth="14805" windowHeight="7650" firstSheet="1" activeTab="1"/>
  </bookViews>
  <sheets>
    <sheet name="6.Оздор" sheetId="1" state="hidden" r:id="rId1"/>
    <sheet name="11.ФК і спорт" sheetId="14" r:id="rId2"/>
  </sheets>
  <definedNames>
    <definedName name="_xlnm.Print_Area" localSheetId="1">'11.ФК і спорт'!$A$1:$J$20</definedName>
    <definedName name="_xlnm.Print_Area" localSheetId="0">'6.Оздор'!$A$1:$K$21</definedName>
  </definedNames>
  <calcPr calcId="114210"/>
</workbook>
</file>

<file path=xl/calcChain.xml><?xml version="1.0" encoding="utf-8"?>
<calcChain xmlns="http://schemas.openxmlformats.org/spreadsheetml/2006/main">
  <c r="I8" i="14"/>
  <c r="G17"/>
  <c r="G14"/>
  <c r="G10"/>
  <c r="G8"/>
  <c r="I10"/>
  <c r="I9"/>
  <c r="H10"/>
  <c r="H9"/>
  <c r="H8"/>
  <c r="G9"/>
  <c r="G18"/>
  <c r="I24"/>
  <c r="H24"/>
  <c r="G24"/>
  <c r="I18"/>
  <c r="H18"/>
  <c r="G15" i="1"/>
  <c r="J16"/>
  <c r="I16"/>
  <c r="H16"/>
  <c r="G16"/>
  <c r="H15"/>
  <c r="I15"/>
  <c r="J15"/>
</calcChain>
</file>

<file path=xl/sharedStrings.xml><?xml version="1.0" encoding="utf-8"?>
<sst xmlns="http://schemas.openxmlformats.org/spreadsheetml/2006/main" count="131" uniqueCount="78">
  <si>
    <t>Джерела фінансу-вання </t>
  </si>
  <si>
    <t>Організація та проведення спортивно-театралізованих свят з неолімпійських видів спорту</t>
  </si>
  <si>
    <t>Організація та проведення навчально-тренувальних зборів і змагань міського та обласного рівнів з олімпійських видів спорту</t>
  </si>
  <si>
    <t>Організація та проведення навчально-тренувальних зборів і змагань міського та обласного рівнів з неолімпійських видів спорту</t>
  </si>
  <si>
    <t>Організація та проведення спортивно-театралізованих свят з олімпійських видів спорту</t>
  </si>
  <si>
    <t>Організація та проведення спортивно-театралізованих свят з неолімпійських видів спорту з нагоди Державних свят, знаменних  подій, ювілеїв, щорічних підсумків на кращий стан фізкультурно-спортивної роботи, ушанування провідних спортсменів та команд Лозівської ОТГ, проведення семінарів, Олімпійського дня , Олімпіського тижня, заходів з нагоди відкриття Олімпійських та Всесвітніх ігор</t>
  </si>
  <si>
    <t>Організація та проведення спортивно-театралізованих свят з олімпійських видів спорту з нагоди Державних свят, знаменних  подій, ювілеїв, щорічних підсумків на кращий стан фізкультурно-спортивної роботи, ушанування провідних спортсменів та команд Лозівської ОТГ, проведення семінарів, Олімпійського дня , Олімпіського тижня, заходів з нагоди відкриття Олімпійських та Всесвітніх ігор</t>
  </si>
  <si>
    <t>Представлення спортивних досягнень спортсменами збірних команд Лозівської ОТГ на обласних, всеукраїнських змаганнях з олімпійських видів спорту</t>
  </si>
  <si>
    <t>Представлення спортивних досягнень спортсменами збірних команд Лозівської ОТГ на обласних, всеукраїнських змаганнях з олімпійських видів спорту що культивуються в ДЮСШ</t>
  </si>
  <si>
    <t>Представлення спортивних досягнень спортсменами збірних команд Лозівської ОТГ на обласних, всеукраїнських змаганнях з неолімпійських видів спорту</t>
  </si>
  <si>
    <t>Представлення спортивних досягнень спортсменами збірних команд Лозівської ОТГ на обласних, всеукраїнських змаганнях з неолімпіських видів спорту що культивуються в ДЮСШ</t>
  </si>
  <si>
    <t>2021 рік</t>
  </si>
  <si>
    <t xml:space="preserve">Підпрограма 11. ФІЗИЧНА  КУЛЬТУРА І СПОРТ </t>
  </si>
  <si>
    <t xml:space="preserve">ДЮСШ «Юність»
ДЮСШ «Олімпія»
ДЮСШ «Локомотив»
</t>
  </si>
  <si>
    <t>ДЮСШ «Юність»
ДЮСШ «Олімпія»
ДЮСШ «Локомотив»</t>
  </si>
  <si>
    <t>5011 село</t>
  </si>
  <si>
    <t>2019-2021</t>
  </si>
  <si>
    <t>Збільшення призових місць здобутих спортсменами на змаганнях всеукраїнського та обласного рівнів</t>
  </si>
  <si>
    <r>
      <t>Мета</t>
    </r>
    <r>
      <rPr>
        <b/>
        <sz val="12"/>
        <color indexed="8"/>
        <rFont val="Times New Roman"/>
        <family val="1"/>
        <charset val="204"/>
      </rPr>
      <t>:</t>
    </r>
    <r>
      <rPr>
        <sz val="12"/>
        <color indexed="8"/>
        <rFont val="Times New Roman"/>
        <family val="1"/>
        <charset val="204"/>
      </rPr>
      <t xml:space="preserve"> створення умов для залучення всіх верств населення   Лозівської ОТГ  до  масового  спорту, популяризації здорового способу життя та фізичної реабілітації, максимальної реалізації  здібностей  обдарованої   молоді   у дитячо-юнацькому,  резервному  спорті,  спорті  вищих досягнень та виховання її у  олімпійському дусі.</t>
    </r>
  </si>
  <si>
    <t>Організація та проведення навчально-тренувальних зборів і змагань міського та обласного рівнів з видів спорту, які культивуються в ДЮСШ Лозівської ОТГ</t>
  </si>
  <si>
    <t>Пропаганда здорового способу життя, організація змістовного дозвілля, підготовка спортсменів до успішного виступу у обласних, всеукраїнських змаганнях, збільшення призових місць здобутих спортсменами на змаганнях міського, обласного та всеукраїнського рівнів</t>
  </si>
  <si>
    <t>Організація та проведення спортивно-театралізованих свят</t>
  </si>
  <si>
    <t>Проведення інформаційно - роз"яснювальної, пропагандистської роботи щодо здорового способу життя, виготовлення поліграфічно-рекламної продукції, відзначення кращих спортсменів з нагоди Державних свят, знаменних подій, ювілеїв, щорічних підсумків на кращий стан фізкультурно-спортивної роботи, ушанування кращих команд дитячо-юнацьких спортивних шкіл Лозівської ОТГ</t>
  </si>
  <si>
    <t>Організація та проведення навчально-тренувальних зборів, спортивно-масових змагань, серед всіх верств населення Лозівської ОТГ</t>
  </si>
  <si>
    <t>Організаці та проведення навчально-тренувальних зборів, комплексних змагань, спартакіад і  змагань з олімпійських та не олімпійських видів спорту, що культивуються у Лозівській ОТГ серед учнівської молоді, дорослого населення, у т.ч. серед людей з обмеженими фізичними можливостями</t>
  </si>
  <si>
    <t xml:space="preserve">КУ ЛЦФЗН
«Спорт для всіх»,
спортивні клуби,
федерації з видів спорту
громадські організації, навчальні заклади всіх типів
</t>
  </si>
  <si>
    <t>Пропаганда здорового способу життя, організація змістовного дозвілля, профілактика правопорушень, зниження захворюваності, підготовка спортсменів до успішного виступу у обласних, всеукраїнських змаганнях, збільшення призових місць здобутих спортсменами на змаганнях міського, обласного та всеукраїнського рівнів</t>
  </si>
  <si>
    <t>Організація та проведення спортивно-театралізованих свят з нагоди Державних свят, знаменних  подій, ювілеїв, щорічних підсумків на кращий стан фізкультурно-спортивної роботи, ушанування провідних спортсменів та команд Лозівської ОТГ проведення семінарів, заходів до Олімпіського дня і Олімпійського тижня, з нагоди відкриття олімпійських та всесвітніх ігор</t>
  </si>
  <si>
    <t xml:space="preserve">КУ ЛЦФЗН
«Спорт для всіх»,
спортивні клуби,
федерації з видів спорту,
громадські організації, навчальні заклади всіх типів
</t>
  </si>
  <si>
    <t>Проведення інформаційно - роз"яснювальної, пропагандистської роботи щодо здорового способу життя, виготовлення поліграфічно-рекламної продукції, відзначення кращих спортсменів з нагоди Державних свят, знаменних подій, ювілеїв, щорічних підсумків на кращий стан фізкультурно-спортивної роботи, ушанування кращих команд та спортсменів Лозівської ОТГ</t>
  </si>
  <si>
    <t>Представлення спортивних досягнень спортсменами збірних команд Лозівської ОТГ на обласних, всеукраїнських змаганнях з видів спорту</t>
  </si>
  <si>
    <t>Представлення спортивних досягнень спортсменами збірних команд Лозівської ОТГ, у т.ч. серед спортсменів з обмеженими фізичними можливостями, на обласних, всеукраїнських,  комплексних змаганнях, спартакіадах, змаганнях 
з олімпійських та не олімпійських видів спорту визнаних в  Україні</t>
  </si>
  <si>
    <t>КУ ЛЦФЗН
«Спорт для всіх»,
спортивні клуби,
федерації з видів спорту,
громадські організації, навчальні заклади всіх типів</t>
  </si>
  <si>
    <t>Проведення навчально-тренувальних зборів збірної футбольної команди Лозівської ОТГ та представлення спортивних досягнень  у зимовому Чемпіонаті та Чемпіонаті Харківської області з футболу</t>
  </si>
  <si>
    <t xml:space="preserve">Підготовка, участь та представлення спортивних досягнень збірною футбольною командою Лозівської ОТГ у зимовому Чемпіонаті та Чемпіонаті Харківської області з футболу </t>
  </si>
  <si>
    <t xml:space="preserve">Посісти призові місце у зимовому Чемпіонаті та Чемпіонаті Харківської області з футболу </t>
  </si>
  <si>
    <t>Посісти 1-5 місця у загальнокомандному заліку  спартакіади Харківської області з видів спорту серед районів області та міст обласного значення, у спартакіаді Харківської області за програмою "Спорт протягом життя" серед учнів ЗЗСО Харківської області, призові місця з олімпійських та неолімпійських видів спорту у командних та індивідуальних видах спорту, у т.ч. серед спортсменів з обмеженими фізичними можливостями</t>
  </si>
  <si>
    <t>№ з/п</t>
  </si>
  <si>
    <t>Підпрограма 6. ОЗДОРОВЛЕННЯ ТА ВІДПОЧИНОК ДІТЕЙ</t>
  </si>
  <si>
    <t>Назва напряму діяльності (пріоритетні завдання) </t>
  </si>
  <si>
    <t>Заходи програми </t>
  </si>
  <si>
    <t>Строк виконання заходу </t>
  </si>
  <si>
    <t>Відповідальні виконавці </t>
  </si>
  <si>
    <t>Джерела фінансування </t>
  </si>
  <si>
    <t>Орієнтовні обсяги фінансування (вартість), тис. гривень, у тому числі, за роками: </t>
  </si>
  <si>
    <t>Очікуваний результат </t>
  </si>
  <si>
    <t>2017 рік</t>
  </si>
  <si>
    <t>2018 рік</t>
  </si>
  <si>
    <t>2019 рік</t>
  </si>
  <si>
    <t>2020 рік</t>
  </si>
  <si>
    <t xml:space="preserve">Функціонування таборів відпочинку </t>
  </si>
  <si>
    <t xml:space="preserve">Організація та функціонування таборів відпочинку з денним перебуванням на базі навчальних закладів міста </t>
  </si>
  <si>
    <t>Управління освіти, молоді та спорту, навчальні заклади</t>
  </si>
  <si>
    <t>міський бюджет</t>
  </si>
  <si>
    <t>кошти не бюджетних джерел</t>
  </si>
  <si>
    <t xml:space="preserve">Організація та функціонування таборів праці та відпочинку з денним перебуванням на базі навчальних закладів міста </t>
  </si>
  <si>
    <t>Організувати роботу  наметового містечка  “Бритай” з цілодобовим перебуванням</t>
  </si>
  <si>
    <t>Витрати на пальне для підвозу продуктів харчування до наметового містечка «Бритай»</t>
  </si>
  <si>
    <t xml:space="preserve">Забезпечення харчуванням дітей </t>
  </si>
  <si>
    <t>Забезпечити путівками до заміських оздоровчих закладів дітей,  які потребують особливої уваги та підтримки</t>
  </si>
  <si>
    <t xml:space="preserve">Управління освіти, молоді та спорту </t>
  </si>
  <si>
    <t>міський  бюджет</t>
  </si>
  <si>
    <t>Орієнтовні обсяги фінансування за напрямками</t>
  </si>
  <si>
    <t xml:space="preserve">                                 </t>
  </si>
  <si>
    <t>2017-2020</t>
  </si>
  <si>
    <t>2018-2020</t>
  </si>
  <si>
    <r>
      <t xml:space="preserve">Мета: </t>
    </r>
    <r>
      <rPr>
        <sz val="12"/>
        <color indexed="8"/>
        <rFont val="Times New Roman"/>
        <family val="1"/>
        <charset val="204"/>
      </rPr>
      <t>створення сприятливих умов для якісного та повноцінного оздоровлення та відпочинку дітей шкільного віку.</t>
    </r>
  </si>
  <si>
    <t>протягом літнього періоду 2017-2020 років</t>
  </si>
  <si>
    <t>протягом  оздоровчої кампанії              2017-2020 років</t>
  </si>
  <si>
    <t xml:space="preserve">Забезпечити відпочинком  1550 учнів </t>
  </si>
  <si>
    <t xml:space="preserve">Забезпечити відпочинком   190 учнів </t>
  </si>
  <si>
    <t xml:space="preserve">   </t>
  </si>
  <si>
    <t>Організація та функціонування таборів праці та відпочинку з денним перебуванням на базі навчальних закладів міста  (мовні)</t>
  </si>
  <si>
    <t xml:space="preserve">Збільшення на 10 % кількості дітей пільгових категорій, охоплених послугами оздоровлення в позаміських закладах оздоровлення та відпочинку </t>
  </si>
  <si>
    <t xml:space="preserve"> Повноцінне та змістовне оздоровлення дітей</t>
  </si>
  <si>
    <t>Додаток до рішення міської ради від 15.03.2019р. №1422</t>
  </si>
  <si>
    <t>Секретар міської ради                                                                                                                                                     С.О. Коба</t>
  </si>
  <si>
    <t xml:space="preserve">                       Урванцева, 2-51-43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</si>
</sst>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4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1"/>
      <color indexed="56"/>
      <name val="Times New Roman"/>
      <family val="1"/>
      <charset val="204"/>
    </font>
    <font>
      <b/>
      <sz val="11"/>
      <color indexed="36"/>
      <name val="Times New Roman"/>
      <family val="1"/>
      <charset val="204"/>
    </font>
    <font>
      <b/>
      <sz val="10.5"/>
      <color indexed="8"/>
      <name val="Times New Roman"/>
      <family val="1"/>
      <charset val="204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1" fontId="3" fillId="2" borderId="0" xfId="0" applyNumberFormat="1" applyFont="1" applyFill="1" applyAlignment="1">
      <alignment horizontal="center" wrapText="1"/>
    </xf>
    <xf numFmtId="164" fontId="7" fillId="2" borderId="1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164" fontId="2" fillId="2" borderId="1" xfId="0" applyNumberFormat="1" applyFont="1" applyFill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right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165" fontId="11" fillId="2" borderId="0" xfId="0" applyNumberFormat="1" applyFont="1" applyFill="1" applyAlignment="1">
      <alignment horizontal="right" vertical="top" wrapText="1"/>
    </xf>
    <xf numFmtId="165" fontId="10" fillId="2" borderId="0" xfId="0" applyNumberFormat="1" applyFont="1" applyFill="1" applyAlignment="1">
      <alignment horizontal="right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right" vertical="top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right" vertical="top" wrapText="1"/>
    </xf>
    <xf numFmtId="0" fontId="2" fillId="2" borderId="11" xfId="0" applyFont="1" applyFill="1" applyBorder="1" applyAlignment="1">
      <alignment horizontal="right" vertical="top" wrapText="1"/>
    </xf>
    <xf numFmtId="0" fontId="2" fillId="2" borderId="12" xfId="0" applyFont="1" applyFill="1" applyBorder="1" applyAlignment="1">
      <alignment horizontal="right" vertical="top" wrapText="1"/>
    </xf>
    <xf numFmtId="0" fontId="8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justify" vertical="top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24"/>
  <sheetViews>
    <sheetView zoomScale="93" zoomScaleNormal="93" workbookViewId="0">
      <selection activeCell="F12" sqref="F12:J12"/>
    </sheetView>
  </sheetViews>
  <sheetFormatPr defaultRowHeight="15.75"/>
  <cols>
    <col min="1" max="1" width="5.85546875" style="17" customWidth="1"/>
    <col min="2" max="2" width="15.28515625" style="13" customWidth="1"/>
    <col min="3" max="3" width="31" style="13" customWidth="1"/>
    <col min="4" max="4" width="11.7109375" style="14" customWidth="1"/>
    <col min="5" max="5" width="12.85546875" style="14" customWidth="1"/>
    <col min="6" max="6" width="12.42578125" style="14" customWidth="1"/>
    <col min="7" max="10" width="8.5703125" style="14" customWidth="1"/>
    <col min="11" max="11" width="15" style="14" customWidth="1"/>
    <col min="12" max="13" width="6.5703125" style="19" bestFit="1" customWidth="1"/>
    <col min="14" max="16384" width="9.140625" style="13"/>
  </cols>
  <sheetData>
    <row r="1" spans="1:13" s="12" customFormat="1" ht="15" customHeight="1">
      <c r="A1" s="63" t="s">
        <v>38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18"/>
      <c r="M1" s="18"/>
    </row>
    <row r="2" spans="1:13">
      <c r="A2" s="8"/>
    </row>
    <row r="3" spans="1:13">
      <c r="A3" s="63" t="s">
        <v>66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3">
      <c r="A4" s="8" t="s">
        <v>71</v>
      </c>
    </row>
    <row r="5" spans="1:13" s="16" customFormat="1" ht="46.5" customHeight="1">
      <c r="A5" s="64" t="s">
        <v>37</v>
      </c>
      <c r="B5" s="64" t="s">
        <v>39</v>
      </c>
      <c r="C5" s="64" t="s">
        <v>40</v>
      </c>
      <c r="D5" s="64" t="s">
        <v>41</v>
      </c>
      <c r="E5" s="64" t="s">
        <v>42</v>
      </c>
      <c r="F5" s="64" t="s">
        <v>43</v>
      </c>
      <c r="G5" s="69" t="s">
        <v>44</v>
      </c>
      <c r="H5" s="69"/>
      <c r="I5" s="69"/>
      <c r="J5" s="69"/>
      <c r="K5" s="64" t="s">
        <v>45</v>
      </c>
      <c r="L5" s="15"/>
      <c r="M5" s="15"/>
    </row>
    <row r="6" spans="1:13" ht="30.75" customHeight="1">
      <c r="A6" s="65"/>
      <c r="B6" s="65"/>
      <c r="C6" s="65"/>
      <c r="D6" s="65"/>
      <c r="E6" s="65"/>
      <c r="F6" s="65"/>
      <c r="G6" s="11" t="s">
        <v>46</v>
      </c>
      <c r="H6" s="11" t="s">
        <v>47</v>
      </c>
      <c r="I6" s="11" t="s">
        <v>48</v>
      </c>
      <c r="J6" s="11" t="s">
        <v>49</v>
      </c>
      <c r="K6" s="65"/>
    </row>
    <row r="7" spans="1:13" ht="36" customHeight="1">
      <c r="A7" s="66">
        <v>1</v>
      </c>
      <c r="B7" s="67" t="s">
        <v>50</v>
      </c>
      <c r="C7" s="70" t="s">
        <v>51</v>
      </c>
      <c r="D7" s="68" t="s">
        <v>64</v>
      </c>
      <c r="E7" s="68" t="s">
        <v>52</v>
      </c>
      <c r="F7" s="9" t="s">
        <v>53</v>
      </c>
      <c r="G7" s="2">
        <v>80.92</v>
      </c>
      <c r="H7" s="1">
        <v>121.95</v>
      </c>
      <c r="I7" s="2">
        <v>129.1</v>
      </c>
      <c r="J7" s="2">
        <v>135.6</v>
      </c>
      <c r="K7" s="67" t="s">
        <v>69</v>
      </c>
      <c r="L7" s="20"/>
      <c r="M7" s="20"/>
    </row>
    <row r="8" spans="1:13" ht="43.5" customHeight="1">
      <c r="A8" s="66"/>
      <c r="B8" s="67"/>
      <c r="C8" s="70"/>
      <c r="D8" s="68"/>
      <c r="E8" s="68"/>
      <c r="F8" s="5" t="s">
        <v>54</v>
      </c>
      <c r="G8" s="6">
        <v>159</v>
      </c>
      <c r="H8" s="6">
        <v>242.1</v>
      </c>
      <c r="I8" s="6">
        <v>256.39999999999998</v>
      </c>
      <c r="J8" s="6">
        <v>269.2</v>
      </c>
      <c r="K8" s="67"/>
      <c r="L8" s="20"/>
      <c r="M8" s="20"/>
    </row>
    <row r="9" spans="1:13" ht="63.75">
      <c r="A9" s="66"/>
      <c r="B9" s="67"/>
      <c r="C9" s="21" t="s">
        <v>55</v>
      </c>
      <c r="D9" s="4" t="s">
        <v>64</v>
      </c>
      <c r="E9" s="4" t="s">
        <v>52</v>
      </c>
      <c r="F9" s="9" t="s">
        <v>53</v>
      </c>
      <c r="G9" s="9">
        <v>70.84</v>
      </c>
      <c r="H9" s="2">
        <v>58.8</v>
      </c>
      <c r="I9" s="9">
        <v>62.3</v>
      </c>
      <c r="J9" s="9">
        <v>65.400000000000006</v>
      </c>
      <c r="K9" s="67"/>
      <c r="L9" s="20"/>
      <c r="M9" s="20"/>
    </row>
    <row r="10" spans="1:13" ht="75">
      <c r="A10" s="66"/>
      <c r="B10" s="67"/>
      <c r="C10" s="22" t="s">
        <v>72</v>
      </c>
      <c r="D10" s="4" t="s">
        <v>65</v>
      </c>
      <c r="E10" s="4" t="s">
        <v>52</v>
      </c>
      <c r="F10" s="9" t="s">
        <v>53</v>
      </c>
      <c r="G10" s="9">
        <v>0</v>
      </c>
      <c r="H10" s="1">
        <v>28.35</v>
      </c>
      <c r="I10" s="2">
        <v>30</v>
      </c>
      <c r="J10" s="9">
        <v>31.5</v>
      </c>
      <c r="K10" s="67"/>
      <c r="L10" s="20"/>
      <c r="M10" s="20"/>
    </row>
    <row r="11" spans="1:13" ht="45" customHeight="1">
      <c r="A11" s="66"/>
      <c r="B11" s="67"/>
      <c r="C11" s="70" t="s">
        <v>56</v>
      </c>
      <c r="D11" s="81" t="s">
        <v>67</v>
      </c>
      <c r="E11" s="81" t="s">
        <v>52</v>
      </c>
      <c r="F11" s="9" t="s">
        <v>53</v>
      </c>
      <c r="G11" s="2">
        <v>31.92</v>
      </c>
      <c r="H11" s="2">
        <v>27.5</v>
      </c>
      <c r="I11" s="2">
        <v>29.1</v>
      </c>
      <c r="J11" s="2">
        <v>30.6</v>
      </c>
      <c r="K11" s="67" t="s">
        <v>70</v>
      </c>
      <c r="L11" s="20"/>
      <c r="M11" s="20"/>
    </row>
    <row r="12" spans="1:13" ht="45">
      <c r="A12" s="66"/>
      <c r="B12" s="67"/>
      <c r="C12" s="70"/>
      <c r="D12" s="81"/>
      <c r="E12" s="81"/>
      <c r="F12" s="5" t="s">
        <v>54</v>
      </c>
      <c r="G12" s="6">
        <v>159.6</v>
      </c>
      <c r="H12" s="6">
        <v>178.4</v>
      </c>
      <c r="I12" s="6">
        <v>188.9</v>
      </c>
      <c r="J12" s="6">
        <v>198.4</v>
      </c>
      <c r="K12" s="67"/>
      <c r="L12" s="20"/>
      <c r="M12" s="20"/>
    </row>
    <row r="13" spans="1:13" ht="69" customHeight="1">
      <c r="A13" s="66"/>
      <c r="B13" s="67"/>
      <c r="C13" s="21" t="s">
        <v>57</v>
      </c>
      <c r="D13" s="7" t="s">
        <v>67</v>
      </c>
      <c r="E13" s="7" t="s">
        <v>52</v>
      </c>
      <c r="F13" s="9" t="s">
        <v>53</v>
      </c>
      <c r="G13" s="2">
        <v>23.8</v>
      </c>
      <c r="H13" s="2">
        <v>26.1</v>
      </c>
      <c r="I13" s="2">
        <v>27.7</v>
      </c>
      <c r="J13" s="2">
        <v>29</v>
      </c>
      <c r="K13" s="9" t="s">
        <v>58</v>
      </c>
      <c r="L13" s="20"/>
      <c r="M13" s="20"/>
    </row>
    <row r="14" spans="1:13" ht="166.5" customHeight="1">
      <c r="A14" s="10">
        <v>2</v>
      </c>
      <c r="B14" s="9" t="s">
        <v>74</v>
      </c>
      <c r="C14" s="21" t="s">
        <v>59</v>
      </c>
      <c r="D14" s="7" t="s">
        <v>68</v>
      </c>
      <c r="E14" s="7" t="s">
        <v>60</v>
      </c>
      <c r="F14" s="9" t="s">
        <v>61</v>
      </c>
      <c r="G14" s="2">
        <v>400</v>
      </c>
      <c r="H14" s="2">
        <v>422</v>
      </c>
      <c r="I14" s="2">
        <v>443.9</v>
      </c>
      <c r="J14" s="2">
        <v>466.1</v>
      </c>
      <c r="K14" s="9" t="s">
        <v>73</v>
      </c>
      <c r="L14" s="20"/>
      <c r="M14" s="20"/>
    </row>
    <row r="15" spans="1:13" ht="30">
      <c r="A15" s="73" t="s">
        <v>62</v>
      </c>
      <c r="B15" s="74"/>
      <c r="C15" s="74"/>
      <c r="D15" s="74"/>
      <c r="E15" s="75"/>
      <c r="F15" s="9" t="s">
        <v>53</v>
      </c>
      <c r="G15" s="3">
        <f>G14+G7+G9+G10+G11+G13</f>
        <v>607.4799999999999</v>
      </c>
      <c r="H15" s="3">
        <f>H14+H7+H9+H10+H11+H13</f>
        <v>684.7</v>
      </c>
      <c r="I15" s="3">
        <f>I14+I7+I9+I10+I11+I13</f>
        <v>722.1</v>
      </c>
      <c r="J15" s="3">
        <f>J14+J7+J9+J10+J11+J13</f>
        <v>758.2</v>
      </c>
      <c r="K15" s="79"/>
      <c r="L15" s="20"/>
      <c r="M15" s="20"/>
    </row>
    <row r="16" spans="1:13" ht="45">
      <c r="A16" s="76"/>
      <c r="B16" s="77"/>
      <c r="C16" s="77"/>
      <c r="D16" s="77"/>
      <c r="E16" s="78"/>
      <c r="F16" s="5" t="s">
        <v>54</v>
      </c>
      <c r="G16" s="23">
        <f>G12+G8</f>
        <v>318.60000000000002</v>
      </c>
      <c r="H16" s="23">
        <f>H12+H8</f>
        <v>420.5</v>
      </c>
      <c r="I16" s="23">
        <f>I12+I8</f>
        <v>445.29999999999995</v>
      </c>
      <c r="J16" s="23">
        <f>J12+J8</f>
        <v>467.6</v>
      </c>
      <c r="K16" s="80"/>
      <c r="L16" s="20"/>
      <c r="M16" s="20"/>
    </row>
    <row r="17" spans="1:10">
      <c r="A17" s="8" t="s">
        <v>63</v>
      </c>
    </row>
    <row r="18" spans="1:10">
      <c r="A18" s="8"/>
    </row>
    <row r="19" spans="1:10">
      <c r="A19" s="8"/>
      <c r="B19" s="72"/>
      <c r="C19" s="72"/>
      <c r="H19" s="71"/>
      <c r="I19" s="71"/>
      <c r="J19" s="71"/>
    </row>
    <row r="20" spans="1:10" ht="9.75" customHeight="1">
      <c r="A20" s="8"/>
    </row>
    <row r="21" spans="1:10">
      <c r="A21" s="8"/>
    </row>
    <row r="22" spans="1:10">
      <c r="A22" s="8"/>
    </row>
    <row r="23" spans="1:10">
      <c r="A23" s="8"/>
    </row>
    <row r="24" spans="1:10">
      <c r="A24" s="8"/>
    </row>
  </sheetData>
  <mergeCells count="24">
    <mergeCell ref="K15:K16"/>
    <mergeCell ref="D7:D8"/>
    <mergeCell ref="D11:D12"/>
    <mergeCell ref="E11:E12"/>
    <mergeCell ref="K11:K12"/>
    <mergeCell ref="E5:E6"/>
    <mergeCell ref="F5:F6"/>
    <mergeCell ref="C5:C6"/>
    <mergeCell ref="D5:D6"/>
    <mergeCell ref="C11:C12"/>
    <mergeCell ref="H19:J19"/>
    <mergeCell ref="B19:C19"/>
    <mergeCell ref="C7:C8"/>
    <mergeCell ref="A15:E16"/>
    <mergeCell ref="A3:K3"/>
    <mergeCell ref="A1:K1"/>
    <mergeCell ref="K5:K6"/>
    <mergeCell ref="A7:A13"/>
    <mergeCell ref="B7:B13"/>
    <mergeCell ref="E7:E8"/>
    <mergeCell ref="B5:B6"/>
    <mergeCell ref="A5:A6"/>
    <mergeCell ref="K7:K10"/>
    <mergeCell ref="G5:J5"/>
  </mergeCells>
  <phoneticPr fontId="13" type="noConversion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J26"/>
  <sheetViews>
    <sheetView tabSelected="1" view="pageBreakPreview" topLeftCell="A17" zoomScaleNormal="82" zoomScaleSheetLayoutView="40" workbookViewId="0">
      <selection activeCell="C27" sqref="C27"/>
    </sheetView>
  </sheetViews>
  <sheetFormatPr defaultRowHeight="15.75"/>
  <cols>
    <col min="1" max="1" width="4" style="34" customWidth="1"/>
    <col min="2" max="2" width="21.85546875" style="25" customWidth="1"/>
    <col min="3" max="3" width="27.7109375" style="28" customWidth="1"/>
    <col min="4" max="4" width="11.140625" style="28" customWidth="1"/>
    <col min="5" max="5" width="12.5703125" style="28" customWidth="1"/>
    <col min="6" max="6" width="11.28515625" style="28" customWidth="1"/>
    <col min="7" max="9" width="10.7109375" style="43" customWidth="1"/>
    <col min="10" max="10" width="24.5703125" style="28" customWidth="1"/>
    <col min="11" max="16384" width="9.140625" style="27"/>
  </cols>
  <sheetData>
    <row r="1" spans="1:10" ht="45">
      <c r="J1" s="28" t="s">
        <v>75</v>
      </c>
    </row>
    <row r="2" spans="1:10" s="30" customFormat="1">
      <c r="A2" s="90" t="s">
        <v>12</v>
      </c>
      <c r="B2" s="90"/>
      <c r="C2" s="90"/>
      <c r="D2" s="90"/>
      <c r="E2" s="90"/>
      <c r="F2" s="90"/>
      <c r="G2" s="90"/>
      <c r="H2" s="90"/>
      <c r="I2" s="90"/>
      <c r="J2" s="90"/>
    </row>
    <row r="3" spans="1:10">
      <c r="A3" s="29"/>
    </row>
    <row r="4" spans="1:10" s="37" customFormat="1" ht="47.25" customHeight="1">
      <c r="A4" s="91" t="s">
        <v>18</v>
      </c>
      <c r="B4" s="91"/>
      <c r="C4" s="91"/>
      <c r="D4" s="91"/>
      <c r="E4" s="91"/>
      <c r="F4" s="91"/>
      <c r="G4" s="91"/>
      <c r="H4" s="91"/>
      <c r="I4" s="91"/>
      <c r="J4" s="91"/>
    </row>
    <row r="5" spans="1:10">
      <c r="A5" s="29" t="s">
        <v>71</v>
      </c>
    </row>
    <row r="6" spans="1:10" s="32" customFormat="1" ht="45" customHeight="1">
      <c r="A6" s="82" t="s">
        <v>37</v>
      </c>
      <c r="B6" s="92" t="s">
        <v>39</v>
      </c>
      <c r="C6" s="82" t="s">
        <v>40</v>
      </c>
      <c r="D6" s="82" t="s">
        <v>41</v>
      </c>
      <c r="E6" s="82" t="s">
        <v>42</v>
      </c>
      <c r="F6" s="82" t="s">
        <v>0</v>
      </c>
      <c r="G6" s="83" t="s">
        <v>44</v>
      </c>
      <c r="H6" s="84"/>
      <c r="I6" s="85"/>
      <c r="J6" s="82" t="s">
        <v>45</v>
      </c>
    </row>
    <row r="7" spans="1:10" ht="24" customHeight="1">
      <c r="A7" s="82"/>
      <c r="B7" s="92"/>
      <c r="C7" s="82"/>
      <c r="D7" s="82"/>
      <c r="E7" s="82"/>
      <c r="F7" s="82"/>
      <c r="G7" s="44" t="s">
        <v>48</v>
      </c>
      <c r="H7" s="44" t="s">
        <v>49</v>
      </c>
      <c r="I7" s="44" t="s">
        <v>11</v>
      </c>
      <c r="J7" s="82"/>
    </row>
    <row r="8" spans="1:10" s="37" customFormat="1" ht="162">
      <c r="A8" s="31">
        <v>1</v>
      </c>
      <c r="B8" s="31" t="s">
        <v>2</v>
      </c>
      <c r="C8" s="31" t="s">
        <v>19</v>
      </c>
      <c r="D8" s="31" t="s">
        <v>16</v>
      </c>
      <c r="E8" s="35" t="s">
        <v>14</v>
      </c>
      <c r="F8" s="31" t="s">
        <v>53</v>
      </c>
      <c r="G8" s="45">
        <f>306.6-1.5</f>
        <v>305.10000000000002</v>
      </c>
      <c r="H8" s="45">
        <f>323.8-1.6</f>
        <v>322.2</v>
      </c>
      <c r="I8" s="45">
        <f>340-1.7+3.7</f>
        <v>342</v>
      </c>
      <c r="J8" s="39" t="s">
        <v>20</v>
      </c>
    </row>
    <row r="9" spans="1:10" s="37" customFormat="1" ht="240">
      <c r="A9" s="31">
        <v>2</v>
      </c>
      <c r="B9" s="40" t="s">
        <v>4</v>
      </c>
      <c r="C9" s="31" t="s">
        <v>6</v>
      </c>
      <c r="D9" s="31" t="s">
        <v>16</v>
      </c>
      <c r="E9" s="35" t="s">
        <v>14</v>
      </c>
      <c r="F9" s="31" t="s">
        <v>53</v>
      </c>
      <c r="G9" s="45">
        <f>20-0.5</f>
        <v>19.5</v>
      </c>
      <c r="H9" s="45">
        <f>21.1-0.5</f>
        <v>20.6</v>
      </c>
      <c r="I9" s="45">
        <f>22.2-0.5</f>
        <v>21.7</v>
      </c>
      <c r="J9" s="36" t="s">
        <v>22</v>
      </c>
    </row>
    <row r="10" spans="1:10" s="37" customFormat="1" ht="135">
      <c r="A10" s="31">
        <v>3</v>
      </c>
      <c r="B10" s="31" t="s">
        <v>7</v>
      </c>
      <c r="C10" s="31" t="s">
        <v>8</v>
      </c>
      <c r="D10" s="31" t="s">
        <v>16</v>
      </c>
      <c r="E10" s="35" t="s">
        <v>13</v>
      </c>
      <c r="F10" s="31" t="s">
        <v>53</v>
      </c>
      <c r="G10" s="45">
        <f>90+277.3-11</f>
        <v>356.3</v>
      </c>
      <c r="H10" s="45">
        <f>387.9-11.6</f>
        <v>376.29999999999995</v>
      </c>
      <c r="I10" s="45">
        <f>407.3-12.2</f>
        <v>395.1</v>
      </c>
      <c r="J10" s="36" t="s">
        <v>17</v>
      </c>
    </row>
    <row r="11" spans="1:10" s="37" customFormat="1" ht="162">
      <c r="A11" s="51">
        <v>4</v>
      </c>
      <c r="B11" s="51" t="s">
        <v>3</v>
      </c>
      <c r="C11" s="51" t="s">
        <v>19</v>
      </c>
      <c r="D11" s="51" t="s">
        <v>16</v>
      </c>
      <c r="E11" s="52" t="s">
        <v>14</v>
      </c>
      <c r="F11" s="51" t="s">
        <v>53</v>
      </c>
      <c r="G11" s="53">
        <v>1.5</v>
      </c>
      <c r="H11" s="53">
        <v>1.6</v>
      </c>
      <c r="I11" s="53">
        <v>1.7</v>
      </c>
      <c r="J11" s="54" t="s">
        <v>20</v>
      </c>
    </row>
    <row r="12" spans="1:10" s="37" customFormat="1" ht="240">
      <c r="A12" s="51">
        <v>5</v>
      </c>
      <c r="B12" s="55" t="s">
        <v>1</v>
      </c>
      <c r="C12" s="51" t="s">
        <v>5</v>
      </c>
      <c r="D12" s="51" t="s">
        <v>16</v>
      </c>
      <c r="E12" s="52" t="s">
        <v>14</v>
      </c>
      <c r="F12" s="51" t="s">
        <v>53</v>
      </c>
      <c r="G12" s="53">
        <v>0.5</v>
      </c>
      <c r="H12" s="53">
        <v>0.5</v>
      </c>
      <c r="I12" s="53">
        <v>0.5</v>
      </c>
      <c r="J12" s="56" t="s">
        <v>22</v>
      </c>
    </row>
    <row r="13" spans="1:10" s="37" customFormat="1" ht="135">
      <c r="A13" s="51">
        <v>6</v>
      </c>
      <c r="B13" s="51" t="s">
        <v>9</v>
      </c>
      <c r="C13" s="51" t="s">
        <v>10</v>
      </c>
      <c r="D13" s="51" t="s">
        <v>16</v>
      </c>
      <c r="E13" s="52" t="s">
        <v>13</v>
      </c>
      <c r="F13" s="51" t="s">
        <v>53</v>
      </c>
      <c r="G13" s="53">
        <v>11</v>
      </c>
      <c r="H13" s="53">
        <v>11.6</v>
      </c>
      <c r="I13" s="53">
        <v>12.2</v>
      </c>
      <c r="J13" s="56" t="s">
        <v>17</v>
      </c>
    </row>
    <row r="14" spans="1:10" s="37" customFormat="1" ht="189">
      <c r="A14" s="31">
        <v>7</v>
      </c>
      <c r="B14" s="31" t="s">
        <v>23</v>
      </c>
      <c r="C14" s="31" t="s">
        <v>24</v>
      </c>
      <c r="D14" s="31" t="s">
        <v>16</v>
      </c>
      <c r="E14" s="35" t="s">
        <v>25</v>
      </c>
      <c r="F14" s="31" t="s">
        <v>53</v>
      </c>
      <c r="G14" s="45">
        <f>40+90</f>
        <v>130</v>
      </c>
      <c r="H14" s="45">
        <v>137.30000000000001</v>
      </c>
      <c r="I14" s="45">
        <v>144.19999999999999</v>
      </c>
      <c r="J14" s="39" t="s">
        <v>26</v>
      </c>
    </row>
    <row r="15" spans="1:10" s="37" customFormat="1" ht="240">
      <c r="A15" s="31">
        <v>8</v>
      </c>
      <c r="B15" s="31" t="s">
        <v>21</v>
      </c>
      <c r="C15" s="31" t="s">
        <v>27</v>
      </c>
      <c r="D15" s="31" t="s">
        <v>16</v>
      </c>
      <c r="E15" s="35" t="s">
        <v>28</v>
      </c>
      <c r="F15" s="31" t="s">
        <v>61</v>
      </c>
      <c r="G15" s="45">
        <v>20</v>
      </c>
      <c r="H15" s="45">
        <v>21.1</v>
      </c>
      <c r="I15" s="45">
        <v>22.2</v>
      </c>
      <c r="J15" s="36" t="s">
        <v>29</v>
      </c>
    </row>
    <row r="16" spans="1:10" s="37" customFormat="1" ht="256.5">
      <c r="A16" s="31">
        <v>9</v>
      </c>
      <c r="B16" s="31" t="s">
        <v>30</v>
      </c>
      <c r="C16" s="31" t="s">
        <v>31</v>
      </c>
      <c r="D16" s="31" t="s">
        <v>16</v>
      </c>
      <c r="E16" s="35" t="s">
        <v>32</v>
      </c>
      <c r="F16" s="31" t="s">
        <v>61</v>
      </c>
      <c r="G16" s="45">
        <v>42</v>
      </c>
      <c r="H16" s="45">
        <v>44.4</v>
      </c>
      <c r="I16" s="45">
        <v>46.6</v>
      </c>
      <c r="J16" s="39" t="s">
        <v>36</v>
      </c>
    </row>
    <row r="17" spans="1:10" ht="165">
      <c r="A17" s="57">
        <v>10</v>
      </c>
      <c r="B17" s="57" t="s">
        <v>33</v>
      </c>
      <c r="C17" s="57" t="s">
        <v>34</v>
      </c>
      <c r="D17" s="58" t="s">
        <v>16</v>
      </c>
      <c r="E17" s="59" t="s">
        <v>32</v>
      </c>
      <c r="F17" s="60" t="s">
        <v>61</v>
      </c>
      <c r="G17" s="53">
        <f>362.9+448.1</f>
        <v>811</v>
      </c>
      <c r="H17" s="53">
        <v>856.1</v>
      </c>
      <c r="I17" s="53">
        <v>898.9</v>
      </c>
      <c r="J17" s="61" t="s">
        <v>35</v>
      </c>
    </row>
    <row r="18" spans="1:10" ht="30">
      <c r="A18" s="88" t="s">
        <v>62</v>
      </c>
      <c r="B18" s="88"/>
      <c r="C18" s="88"/>
      <c r="D18" s="88"/>
      <c r="E18" s="88"/>
      <c r="F18" s="24" t="s">
        <v>53</v>
      </c>
      <c r="G18" s="46">
        <f>SUM(G8:G17)</f>
        <v>1696.9</v>
      </c>
      <c r="H18" s="46">
        <f>SUM(H8:H17)</f>
        <v>1791.6999999999998</v>
      </c>
      <c r="I18" s="46">
        <f>SUM(I8:I17)</f>
        <v>1885.1000000000001</v>
      </c>
      <c r="J18" s="41"/>
    </row>
    <row r="19" spans="1:10" ht="22.5" customHeight="1">
      <c r="A19" s="86" t="s">
        <v>76</v>
      </c>
      <c r="B19" s="86"/>
      <c r="C19" s="86"/>
      <c r="D19" s="86"/>
      <c r="E19" s="86"/>
      <c r="F19" s="86"/>
      <c r="G19" s="86"/>
      <c r="H19" s="86"/>
      <c r="I19" s="86"/>
      <c r="J19" s="86"/>
    </row>
    <row r="20" spans="1:10" ht="33" customHeight="1">
      <c r="A20" s="87" t="s">
        <v>77</v>
      </c>
      <c r="B20" s="87"/>
      <c r="C20" s="87"/>
      <c r="D20" s="62"/>
      <c r="E20" s="62"/>
      <c r="F20" s="62"/>
      <c r="G20" s="62"/>
      <c r="H20" s="62"/>
      <c r="I20" s="62"/>
      <c r="J20" s="62"/>
    </row>
    <row r="21" spans="1:10" s="28" customFormat="1">
      <c r="A21" s="29"/>
      <c r="B21" s="89"/>
      <c r="C21" s="89"/>
      <c r="E21" s="38">
        <v>5011</v>
      </c>
      <c r="G21" s="47">
        <v>603.9</v>
      </c>
      <c r="H21" s="47">
        <v>637.79999999999995</v>
      </c>
      <c r="I21" s="47">
        <v>673.4</v>
      </c>
    </row>
    <row r="22" spans="1:10" s="28" customFormat="1">
      <c r="A22" s="29"/>
      <c r="B22" s="25"/>
      <c r="C22" s="27"/>
      <c r="E22" s="38">
        <v>5061</v>
      </c>
      <c r="G22" s="43">
        <v>1003</v>
      </c>
      <c r="H22" s="43">
        <v>1058.9000000000001</v>
      </c>
      <c r="I22" s="43">
        <v>1111.9000000000001</v>
      </c>
    </row>
    <row r="23" spans="1:10" s="28" customFormat="1">
      <c r="A23" s="29"/>
      <c r="B23" s="25"/>
      <c r="C23" s="27"/>
      <c r="E23" s="38" t="s">
        <v>15</v>
      </c>
      <c r="G23" s="48">
        <v>90</v>
      </c>
      <c r="H23" s="48">
        <v>95</v>
      </c>
      <c r="I23" s="48">
        <v>99.8</v>
      </c>
    </row>
    <row r="24" spans="1:10" s="28" customFormat="1">
      <c r="A24" s="29"/>
      <c r="B24" s="25"/>
      <c r="G24" s="42">
        <f>SUM(G21:G23)</f>
        <v>1696.9</v>
      </c>
      <c r="H24" s="42">
        <f>SUM(H21:H23)</f>
        <v>1791.7</v>
      </c>
      <c r="I24" s="42">
        <f>SUM(I21:I23)</f>
        <v>1885.1000000000001</v>
      </c>
    </row>
    <row r="25" spans="1:10" s="28" customFormat="1">
      <c r="A25" s="29"/>
      <c r="B25" s="25"/>
      <c r="F25" s="26"/>
      <c r="G25" s="49"/>
      <c r="H25" s="49"/>
      <c r="I25" s="49"/>
    </row>
    <row r="26" spans="1:10">
      <c r="F26" s="33"/>
      <c r="G26" s="50"/>
      <c r="H26" s="50"/>
      <c r="I26" s="50"/>
    </row>
  </sheetData>
  <mergeCells count="14">
    <mergeCell ref="A2:J2"/>
    <mergeCell ref="A4:J4"/>
    <mergeCell ref="A6:A7"/>
    <mergeCell ref="B6:B7"/>
    <mergeCell ref="C6:C7"/>
    <mergeCell ref="D6:D7"/>
    <mergeCell ref="E6:E7"/>
    <mergeCell ref="F6:F7"/>
    <mergeCell ref="J6:J7"/>
    <mergeCell ref="G6:I6"/>
    <mergeCell ref="A19:J19"/>
    <mergeCell ref="A20:C20"/>
    <mergeCell ref="A18:E18"/>
    <mergeCell ref="B21:C21"/>
  </mergeCells>
  <phoneticPr fontId="13" type="noConversion"/>
  <printOptions horizontalCentered="1"/>
  <pageMargins left="0.39370078740157483" right="0.39370078740157483" top="0.59055118110236227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6.Оздор</vt:lpstr>
      <vt:lpstr>11.ФК і спорт</vt:lpstr>
      <vt:lpstr>'11.ФК і спорт'!Область_печати</vt:lpstr>
      <vt:lpstr>'6.Оздор'!Область_печати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2019-03-14T09:18:57Z</cp:lastPrinted>
  <dcterms:created xsi:type="dcterms:W3CDTF">2006-09-16T00:00:00Z</dcterms:created>
  <dcterms:modified xsi:type="dcterms:W3CDTF">2019-03-14T09:26:05Z</dcterms:modified>
</cp:coreProperties>
</file>