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465" windowWidth="14805" windowHeight="7650" firstSheet="4" activeTab="6"/>
  </bookViews>
  <sheets>
    <sheet name="1.Дошкілля" sheetId="5" r:id="rId1"/>
    <sheet name="2.Дитина" sheetId="9" r:id="rId2"/>
    <sheet name="3.Вчитель" sheetId="10" r:id="rId3"/>
    <sheet name="4.Підтримка молоді" sheetId="13" r:id="rId4"/>
    <sheet name="6.Оздоровлення" sheetId="6" r:id="rId5"/>
    <sheet name="6.Оздор" sheetId="1" state="hidden" r:id="rId6"/>
    <sheet name="11.ФК і спорт" sheetId="14" r:id="rId7"/>
  </sheets>
  <definedNames>
    <definedName name="_xlnm.Print_Area" localSheetId="0">'1.Дошкілля'!$A$1:$J$18</definedName>
    <definedName name="_xlnm.Print_Area" localSheetId="6">'11.ФК і спорт'!$A$1:$J$21</definedName>
    <definedName name="_xlnm.Print_Area" localSheetId="1">'2.Дитина'!$A$1:$J$22</definedName>
    <definedName name="_xlnm.Print_Area" localSheetId="2">'3.Вчитель'!$A$1:$J$14</definedName>
    <definedName name="_xlnm.Print_Area" localSheetId="3">'4.Підтримка молоді'!$A$1:$J$29</definedName>
    <definedName name="_xlnm.Print_Area" localSheetId="5">'6.Оздор'!$A$1:$K$21</definedName>
    <definedName name="_xlnm.Print_Area" localSheetId="4">'6.Оздоровлення'!$A$1:$J$26</definedName>
  </definedNames>
  <calcPr calcId="114210"/>
</workbook>
</file>

<file path=xl/calcChain.xml><?xml version="1.0" encoding="utf-8"?>
<calcChain xmlns="http://schemas.openxmlformats.org/spreadsheetml/2006/main">
  <c r="I24" i="6"/>
  <c r="H24"/>
  <c r="G24"/>
  <c r="I23"/>
  <c r="H23"/>
  <c r="G23"/>
  <c r="I18"/>
  <c r="H18"/>
  <c r="G18"/>
  <c r="H17"/>
  <c r="I16"/>
  <c r="I17"/>
  <c r="H16"/>
  <c r="G16"/>
  <c r="G17"/>
  <c r="G24" i="14"/>
  <c r="G14"/>
  <c r="G17"/>
  <c r="I8"/>
  <c r="G10"/>
  <c r="G8"/>
  <c r="I10"/>
  <c r="I9"/>
  <c r="H10"/>
  <c r="H9"/>
  <c r="H8"/>
  <c r="G9"/>
  <c r="G18"/>
  <c r="I25"/>
  <c r="H25"/>
  <c r="G25"/>
  <c r="I18"/>
  <c r="H18"/>
  <c r="I8" i="5"/>
  <c r="H8"/>
  <c r="H17"/>
  <c r="G8"/>
  <c r="G17"/>
  <c r="I17"/>
  <c r="I29" i="13"/>
  <c r="H29"/>
  <c r="G29"/>
  <c r="I14" i="10"/>
  <c r="I21" i="9"/>
  <c r="I22"/>
  <c r="I18" i="5"/>
  <c r="H14" i="10"/>
  <c r="G14"/>
  <c r="G18" i="5"/>
  <c r="H18"/>
  <c r="G21" i="9"/>
  <c r="H21"/>
  <c r="G22"/>
  <c r="H22"/>
  <c r="G15" i="1"/>
  <c r="J16"/>
  <c r="I16"/>
  <c r="H16"/>
  <c r="G16"/>
  <c r="H15"/>
  <c r="I15"/>
  <c r="J15"/>
</calcChain>
</file>

<file path=xl/sharedStrings.xml><?xml version="1.0" encoding="utf-8"?>
<sst xmlns="http://schemas.openxmlformats.org/spreadsheetml/2006/main" count="538" uniqueCount="212">
  <si>
    <t>2021 рік</t>
  </si>
  <si>
    <r>
      <t>Мета</t>
    </r>
    <r>
      <rPr>
        <b/>
        <sz val="12"/>
        <color indexed="8"/>
        <rFont val="Times New Roman"/>
        <family val="1"/>
        <charset val="204"/>
      </rPr>
      <t>:</t>
    </r>
    <r>
      <rPr>
        <sz val="12"/>
        <color indexed="8"/>
        <rFont val="Times New Roman"/>
        <family val="1"/>
        <charset val="204"/>
      </rPr>
      <t xml:space="preserve"> створення сприятливих умов для самореалізації молоді міста, духовно-культурного та фізичного розвитку молоді, формування морально-правової культури, високої патріотичної свідомості, національної гідності, популяризація сімейних цінностей, профілактики негативних явищ у молодіжному та дитячому середовищі шляхом підтримки та розвитку пріоритетних напрямків та актуальних для молоді форм та форматів роботи, у тому числі шляхом створення взаємодії усіх учасників зазначеного процесу. </t>
    </r>
  </si>
  <si>
    <t>Підпрограма 4. ПІДТРИМКА МОЛОДІ</t>
  </si>
  <si>
    <t>Збільшення кількості молоді, залученої до заходів спрямованих на національно-патріотичне виховання та підвищення рівня громадської свідомості</t>
  </si>
  <si>
    <t>Формування громадянської позиції і національно-патріотичне виховання молоді</t>
  </si>
  <si>
    <t>Проведення тематичних акцій, ігор, конкурсів, семінарів-тренінгів, лекцій, фестивалей та інших заходів присвячених визначним подіям, ювілейним датам вітчизняної історії (День Перемоги, День Конституції, День Державного Прапора України, День незалежності України, День визволення м. Лозова, День захисника України, День українського козацтва, День Гідності та Свободи, 
День Героїв Небесної Сотні, тощо)</t>
  </si>
  <si>
    <t>Управління освіти, молоді та спорту, Лозівський міський центр молоді,   навчальні заклади міста</t>
  </si>
  <si>
    <t>Профілактика правопорушень у процесі підвищення рівня правових знань, правової культури та правової поведінки молоді шляхом проведення семінарів – тренінгів, круглих столів, брейн-рингів тощо</t>
  </si>
  <si>
    <t>Зниження рівня правопорушень серед молоді, активізація правової освіти, створення правових умов для життєвого самовизначення інтелектуального, морального і фізичного розвитку молоді</t>
  </si>
  <si>
    <t>Проведення заходів пов’язаних з призовом молоді до служби в Збройних силах України</t>
  </si>
  <si>
    <t>Популяризація служби в Збройних силах України, виховання у молоді почуття національної гідності та патріотизму</t>
  </si>
  <si>
    <t>Популяризація здорового і безпечного способу життя та культури здоров’я серед молоді</t>
  </si>
  <si>
    <t>Забезпечення організації і проведення різноманітних міських фестивалів, змагань та інших  заходів, спрямованих на розвиток та підтримку творчої молоді, пропаганду здорового і безпечного способу життя, культури здоров'я серед молоді, а також участь в обласних та Всеукраїнських заходах цього напрямку</t>
  </si>
  <si>
    <t xml:space="preserve">Збільшення кількості молоді, залученої до заходів, спрямованих ної до популяризації та утвердження здорового і безпечного способу життя. Зниження захворюваності серед молоді </t>
  </si>
  <si>
    <t xml:space="preserve">Формування покоління молодих людей, що відповідально ставляться до свого здоров’я та здоров’я інших; профілактика негативних явищ у дитячому та молодіжному середовищі </t>
  </si>
  <si>
    <t>Організація та проведення інформаційно-просвітницьких заходів щодо профілактики негативних явищ в дитячому та молодіжному середовищі (лекції, виставки плакатів, малюнків, акції, тренінгів тощо) під гаслом «Здоровий спосіб життя – це запорука здоров’я, краси та продуктивної праці!»</t>
  </si>
  <si>
    <t xml:space="preserve">Проводити заходи в рамках  Всеукраїнської інформаційно-профілактичної акції «Відповідальність починається з мене» </t>
  </si>
  <si>
    <t>Збільшення чисельності підлітків, які ведуть здоровий спосіб життя; підвищення рівня поінформованості батьків та дітей щодо шкідливого впливу алкоголю та тютюну</t>
  </si>
  <si>
    <t>Організовувати та проводити заходи в рамках проведення Всеукраїнської акції «16 днів проти насильства»</t>
  </si>
  <si>
    <t>Злучення широкого загалу до питання протидії насильству в сім’ї; проблем людства щодо скоєння всіх форм насилля та торгівлі людьми; отримання комплексних знань і практичних навичок для боротьби з цими проблемами</t>
  </si>
  <si>
    <t>Проводити роботу щодо організації оздоровлення та відпочинку дітей та учнівської молоді</t>
  </si>
  <si>
    <t>Створення умов для якісного оздоровлення та відпочинку дітей і учнівської молоді</t>
  </si>
  <si>
    <t>Підвищення рівня знань молоді з питань безпеки життєдіяльності та  свідомого ставлення до репродуктивного здоров'я</t>
  </si>
  <si>
    <t>Популяризації серед молоді знань з безпеки життєдіяльності шляхом проведення групових заходів, присвячених Дню охорони праці в Україні та надання молоді інформаційно-консультаційних послуг</t>
  </si>
  <si>
    <t xml:space="preserve">Набуття молодими людьми знань, навичок та інших компетентностей поза системою освіти 
(розвиток неформальної освіти)
</t>
  </si>
  <si>
    <t>Організовувати та проводити  заходи спрямовані на розвиток інтелектуальних, творчих та спортивних здібностей: молодіжних культурно-мистецьких, культурно-просвітницьких програм, дозвіллевих, туристично-краєзнавчих, спортивних заходів</t>
  </si>
  <si>
    <t>Організовувати, проводити міські заходи та брати участь в обласних, Всеукраїнських заходах присвячених відзначенню свят та певних календарних дат (День Святого Миколая, Новорічні та Різдвяні свята, Міжнародний день захисту дітей, Міжнародний день матері та  Міжнародний день сім’ї, Міжнародний жіночий день тощо)</t>
  </si>
  <si>
    <t>Організувати участь молоді міста в обласному фестивалі «Молодіжний лідер року»</t>
  </si>
  <si>
    <t>Проводити заходи до Дня молоді</t>
  </si>
  <si>
    <t>Забезпечення партнерської підтримки молоді тимчасово окупованих територій України та внутрішньо переміщених осіб</t>
  </si>
  <si>
    <t>Створення умов для забезпечення молоді житлом</t>
  </si>
  <si>
    <t>Створення умов для працевлаштування молоді (забезпечення первинної та вторинної зайнятості та самозайнятості молоді)</t>
  </si>
  <si>
    <t>Набуття молодими людьми знань, навичок та інших компетентностей поза системою освіти (розвиток неформальної освіти)</t>
  </si>
  <si>
    <t>Підвищення рівня активності молоді в місті; урізноманітнення та впровадження у роботу, як обов’язкових та максимально ефективних форм та заходів неформальної освіти</t>
  </si>
  <si>
    <t>Розвиток у дітей та молоді творчих та інтелектуальних здібностей; підтримка творчо обдарованої молоді; залучення молоді до громадського життя; утвердження духовності, розвиток морально-сімейних цінностей</t>
  </si>
  <si>
    <t xml:space="preserve">Участь молодіжних лідерів, які сприяють створенню соціально-економічних, політичних, організаційних, правових умов та гарантій для життєвого самовизначення інтелектуального, морального, фізичного розвитку молоді у реалізації та розбудові молодіжної політики, </t>
  </si>
  <si>
    <t xml:space="preserve">Підвищення культури відпочинку та розвиток творчої молоді; залучення молоді до громадського життя; організація змістовного дозвілля молоді </t>
  </si>
  <si>
    <t xml:space="preserve">Розвиток творчих здібностей у молоді; виявлення бажання у дітей та молоді займатись творчою діяльністю, шляхом організації активного змістовно-тематичного дозвілля підлітків та молоді  </t>
  </si>
  <si>
    <t>Підвищення рівня культури відпочинку та дозвілля; зацікавленості молоді щодо участі в розважальних заходах; підвищення кількості позитивно мислячої молоді; зниження рівня антигромадських, негативних проявів у молодіжному середовищі</t>
  </si>
  <si>
    <t>Підтримка та розвиток творчої молоді, виховання естетичних смаків, мотивація на створення авторських шедеврів, спонукання до вибору майбутньої професії,   підвищення рівня самоорганізації</t>
  </si>
  <si>
    <t>Готовність молоді до проектування свого професійного життєвого шляху, організації різноманітної діяльності дітей і підлітків у літній період, набуття професійно значущих якостей вожатого</t>
  </si>
  <si>
    <t>Збільшення кількості молоді охоплених вторинною зайнятістю</t>
  </si>
  <si>
    <t>Випуск буклетів, листівок інформаційно-роз’яснювального характеру з питань забезпечення молоді житлом</t>
  </si>
  <si>
    <t xml:space="preserve">Проведення заходів для дітей та молоді з тимчасово окупованих територій України та внутрішньо переміщених осіб з метою їх підтримки та соціально-психологічної адаптації </t>
  </si>
  <si>
    <t xml:space="preserve">Залучення до організації та участі у заходах молоді з тимчасово окупованих територій України </t>
  </si>
  <si>
    <t xml:space="preserve">Проводити роботу щодо інформування молоді міста з питань забезпечення житлом шляхом розповсюдження інформаційно-рекламної продукції </t>
  </si>
  <si>
    <t>Вираження своїх творчих здібностей  в аспекті розвитку візуального мистецтва, особистості,  естетичних смаків</t>
  </si>
  <si>
    <t>Організовувати та проводити міські фотоконкурси та брати участь в обласних та Всеукраїнських фотоконкурсах</t>
  </si>
  <si>
    <t xml:space="preserve">Проводити тематичні вечори, вечірки, кінопокази, розважальні конкурсні програми та інші заходи спрямовані на організацію змістовного дозвілля молоді міста (до Дня закоханих, Дня гумору, Тетяниного дня та  День студента тощо) </t>
  </si>
  <si>
    <t>Організовувати та проводити різноманітні майстер класи для розвитку творчих здібностей молоді з декорування, виготовлення подарунків власними руками, авіа моделювання, випалювання тощо</t>
  </si>
  <si>
    <t>Організовувати, проводити та брати участь у різноманітних міських, обласних, Всеукраїнських акціях, конкурсах, «круглих столах», семінарах, тренінгах та інших заходах спрямованих на профорієнтацію, вторинну зайнятість та працевлаштування молоді</t>
  </si>
  <si>
    <t>Визначення проблем напрямку та шляхів їх вирішення за участю усіх зацікавлених у даному процесі сторін; забезпечення надання підтримки молоді у працевлаштуванні; підвищення рівня самоорганізації і самоврядування</t>
  </si>
  <si>
    <t xml:space="preserve">Організовувати та проводити заходи в рамках роботи програми «Школа вожатих» </t>
  </si>
  <si>
    <t>Брати участь у Всеукраїнській акції «Молодіжні трудові загони»</t>
  </si>
  <si>
    <t xml:space="preserve">Підпрограма 11. ФІЗИЧНА  КУЛЬТУРА І СПОРТ </t>
  </si>
  <si>
    <t xml:space="preserve">ДЮСШ «Юність»
ДЮСШ «Олімпія»
ДЮСШ «Локомотив»
</t>
  </si>
  <si>
    <t>ДЮСШ «Юність»
ДЮСШ «Олімпія»
ДЮСШ «Локомотив»</t>
  </si>
  <si>
    <r>
      <t xml:space="preserve">Організація та функціонування таборів відпочинку з денним перебуванням на базі закладів освіти міста </t>
    </r>
    <r>
      <rPr>
        <u/>
        <sz val="11"/>
        <color indexed="8"/>
        <rFont val="Times New Roman"/>
        <family val="1"/>
        <charset val="204"/>
      </rPr>
      <t xml:space="preserve">(пришкільні) </t>
    </r>
  </si>
  <si>
    <r>
      <t xml:space="preserve">Організація та функціонування таборів </t>
    </r>
    <r>
      <rPr>
        <u/>
        <sz val="11"/>
        <color indexed="8"/>
        <rFont val="Times New Roman"/>
        <family val="1"/>
        <charset val="204"/>
      </rPr>
      <t>праці та відпочинку</t>
    </r>
    <r>
      <rPr>
        <sz val="11"/>
        <color indexed="8"/>
        <rFont val="Times New Roman"/>
        <family val="1"/>
        <charset val="204"/>
      </rPr>
      <t xml:space="preserve"> з денним перебуванням на базі  закладів освіти міста </t>
    </r>
  </si>
  <si>
    <r>
      <t xml:space="preserve">Організація та функціонування таборів </t>
    </r>
    <r>
      <rPr>
        <u/>
        <sz val="11"/>
        <color indexed="8"/>
        <rFont val="Times New Roman"/>
        <family val="1"/>
        <charset val="204"/>
      </rPr>
      <t>праці та відпочинку</t>
    </r>
    <r>
      <rPr>
        <sz val="11"/>
        <color indexed="8"/>
        <rFont val="Times New Roman"/>
        <family val="1"/>
        <charset val="204"/>
      </rPr>
      <t xml:space="preserve"> з денним перебуванням на базі  закладів освіти міста  </t>
    </r>
    <r>
      <rPr>
        <u/>
        <sz val="11"/>
        <color indexed="8"/>
        <rFont val="Times New Roman"/>
        <family val="1"/>
        <charset val="204"/>
      </rPr>
      <t>(мовні)</t>
    </r>
  </si>
  <si>
    <r>
      <t xml:space="preserve">Організувати роботу спортивно-оздоровчої бази - наметового містечка  </t>
    </r>
    <r>
      <rPr>
        <u/>
        <sz val="11"/>
        <color indexed="8"/>
        <rFont val="Times New Roman"/>
        <family val="1"/>
        <charset val="204"/>
      </rPr>
      <t>“Бритай”</t>
    </r>
    <r>
      <rPr>
        <sz val="11"/>
        <color indexed="8"/>
        <rFont val="Times New Roman"/>
        <family val="1"/>
        <charset val="204"/>
      </rPr>
      <t xml:space="preserve"> (цілодобове перебування)</t>
    </r>
  </si>
  <si>
    <t>Витрати на пальне для підвозу продуктів харчування до СОБ-НМ «Бритай»</t>
  </si>
  <si>
    <t>Забезпечити відпочинком  учнів ЗЗСО</t>
  </si>
  <si>
    <t xml:space="preserve">Забезпечити відпочинком   учнів ЗЗСО </t>
  </si>
  <si>
    <t>Проведення змістово-іміджевих заходів до Всеукраїнського Дня дошкілля (грошова винагорода)</t>
  </si>
  <si>
    <t>Популяризація професії вихователь</t>
  </si>
  <si>
    <t>Забезпечення стимулювання праці вчителів, які підготували переможців ІІ, ІІІ та ІV етапів Всеукраїнських учнівських олімпіад з базових дисциплін, забезпечили високі результати учнів в ЗНО (грошова винагорода)</t>
  </si>
  <si>
    <t xml:space="preserve">Проведення професійних конкурсів: «Учитель року», «Класний керівник року», «Вихователь року», «Музичний керівник» (грошова винагорода )
</t>
  </si>
  <si>
    <t>Відзначення  навчальних закладів – переможців міського огляду підготовки навчальних закладів до нового навчального року (грошова винагорода )</t>
  </si>
  <si>
    <t>Здійснення  системи стимулювання педагогічних працівників за проведення активної методичної роботи. Проведення Свята освітян
(грошова винагорода)</t>
  </si>
  <si>
    <t>Участь педагогів ДНЗ у обласних, Всеукраїнських, Міжнародних семінарах, тренінгах тощо з питань діяльності закладів дошкільної освіти</t>
  </si>
  <si>
    <t>Поліпшення навчально - методичного та дидактичного забезпечення освітнього  процесу в закладах дошкільної освіти</t>
  </si>
  <si>
    <r>
      <t>Мета</t>
    </r>
    <r>
      <rPr>
        <b/>
        <sz val="12"/>
        <color indexed="8"/>
        <rFont val="Times New Roman"/>
        <family val="1"/>
        <charset val="204"/>
      </rPr>
      <t xml:space="preserve">: </t>
    </r>
    <r>
      <rPr>
        <sz val="12"/>
        <color indexed="8"/>
        <rFont val="Times New Roman"/>
        <family val="1"/>
        <charset val="204"/>
      </rPr>
      <t>створення сприятливих умов для якісного та повноцінного оздоровлення та відпочинку дітей шкільного віку.</t>
    </r>
  </si>
  <si>
    <t xml:space="preserve">Максимальне охоплення дітей дошкільного віку дошкільною освітою
</t>
  </si>
  <si>
    <t>Осучаснення групових осередків відповідно до нових Державних стандартів</t>
  </si>
  <si>
    <t xml:space="preserve">Забезпечення  санітарних вимог відповідно до     
законодавства України
</t>
  </si>
  <si>
    <t>Створення комфортних умов для перебування дітей в закладах дошкільної освіти</t>
  </si>
  <si>
    <t>Покращення умов перебування дітей в  в закладах дошкільної освіти</t>
  </si>
  <si>
    <t>5011 село</t>
  </si>
  <si>
    <t>2019-2021</t>
  </si>
  <si>
    <t xml:space="preserve">Придбання миючих та дезінфікуючих 
засобів, засоби для особистої гігієни дитини, господарських товарів для прибирання території
</t>
  </si>
  <si>
    <t>Забезпечення навчально-методичною літературою та дидактичною наочністю</t>
  </si>
  <si>
    <t xml:space="preserve">Удосконалення системи педагогічної освіти </t>
  </si>
  <si>
    <t xml:space="preserve">Оздоровлення дітей, які потребують особливої уваги та підтримки, в позаміських закладах оздоровлення та відпочинку </t>
  </si>
  <si>
    <t>3140село</t>
  </si>
  <si>
    <t>3140 місто</t>
  </si>
  <si>
    <t>1020 сф</t>
  </si>
  <si>
    <t>1020 зф</t>
  </si>
  <si>
    <t>ЗФ</t>
  </si>
  <si>
    <t>СФ</t>
  </si>
  <si>
    <t>Збільшення призових місць здобутих спортсменами на змаганнях всеукраїнського та обласного рівнів</t>
  </si>
  <si>
    <t>Організовувати та  проводити міські етапи та брати участь в обласних етапах творчих фестивалів юних виконавців</t>
  </si>
  <si>
    <r>
      <t>Мета</t>
    </r>
    <r>
      <rPr>
        <b/>
        <sz val="12"/>
        <color indexed="8"/>
        <rFont val="Times New Roman"/>
        <family val="1"/>
        <charset val="204"/>
      </rPr>
      <t>:</t>
    </r>
    <r>
      <rPr>
        <sz val="12"/>
        <color indexed="8"/>
        <rFont val="Times New Roman"/>
        <family val="1"/>
        <charset val="204"/>
      </rPr>
      <t xml:space="preserve"> створення умов для залучення всіх верств населення   Лозівської ОТГ  до  масового  спорту, популяризації здорового способу життя та фізичної реабілітації, максимальної реалізації  здібностей  обдарованої   молоді   у дитячо-юнацькому,  резервному  спорті,  спорті  вищих досягнень та виховання її у  олімпійському дусі.</t>
    </r>
  </si>
  <si>
    <t>Організація та проведення навчально-тренувальних зборів і змагань міського та обласного рівнів з видів спорту, які культивуються в ДЮСШ Лозівської ОТГ</t>
  </si>
  <si>
    <t>Пропаганда здорового способу життя, організація змістовного дозвілля, підготовка спортсменів до успішного виступу у обласних, всеукраїнських змаганнях, збільшення призових місць здобутих спортсменами на змаганнях міського, обласного та всеукраїнського рівнів</t>
  </si>
  <si>
    <t>Організація та проведення спортивно-театралізованих свят</t>
  </si>
  <si>
    <t>Проведення інформаційно - роз"яснювальної, пропагандистської роботи щодо здорового способу життя, виготовлення поліграфічно-рекламної продукції, відзначення кращих спортсменів з нагоди Державних свят, знаменних подій, ювілеїв, щорічних підсумків на кращий стан фізкультурно-спортивної роботи, ушанування кращих команд дитячо-юнацьких спортивних шкіл Лозівської ОТГ</t>
  </si>
  <si>
    <t>Організація та проведення навчально-тренувальних зборів, спортивно-масових змагань, серед всіх верств населення Лозівської ОТГ</t>
  </si>
  <si>
    <t xml:space="preserve">КУ ЛЦФЗН
«Спорт для всіх»,
спортивні клуби,
федерації з видів спорту
громадські організації, навчальні заклади всіх типів
</t>
  </si>
  <si>
    <t>Пропаганда здорового способу життя, організація змістовного дозвілля, профілактика правопорушень, зниження захворюваності, підготовка спортсменів до успішного виступу у обласних, всеукраїнських змаганнях, збільшення призових місць здобутих спортсменами на змаганнях міського, обласного та всеукраїнського рівнів</t>
  </si>
  <si>
    <t>Організація та проведення спортивно-театралізованих свят з нагоди Державних свят, знаменних  подій, ювілеїв, щорічних підсумків на кращий стан фізкультурно-спортивної роботи, ушанування провідних спортсменів та команд Лозівської ОТГ проведення семінарів, заходів до Олімпіського дня і Олімпійського тижня, з нагоди відкриття олімпійських та всесвітніх ігор</t>
  </si>
  <si>
    <t xml:space="preserve">КУ ЛЦФЗН
«Спорт для всіх»,
спортивні клуби,
федерації з видів спорту,
громадські організації, навчальні заклади всіх типів
</t>
  </si>
  <si>
    <t>Проведення інформаційно - роз"яснювальної, пропагандистської роботи щодо здорового способу життя, виготовлення поліграфічно-рекламної продукції, відзначення кращих спортсменів з нагоди Державних свят, знаменних подій, ювілеїв, щорічних підсумків на кращий стан фізкультурно-спортивної роботи, ушанування кращих команд та спортсменів Лозівської ОТГ</t>
  </si>
  <si>
    <t>Представлення спортивних досягнень спортсменами збірних команд Лозівської ОТГ на обласних, всеукраїнських змаганнях з видів спорту</t>
  </si>
  <si>
    <t>Представлення спортивних досягнень спортсменами збірних команд Лозівської ОТГ, у т.ч. серед спортсменів з обмеженими фізичними можливостями, на обласних, всеукраїнських,  комплексних змаганнях, спартакіадах, змаганнях 
з олімпійських та не олімпійських видів спорту визнаних в  Україні</t>
  </si>
  <si>
    <t>КУ ЛЦФЗН
«Спорт для всіх»,
спортивні клуби,
федерації з видів спорту,
громадські організації, навчальні заклади всіх типів</t>
  </si>
  <si>
    <t>Проведення навчально-тренувальних зборів збірної футбольної команди Лозівської ОТГ та представлення спортивних досягнень  у зимовому Чемпіонаті та Чемпіонаті Харківської області з футболу</t>
  </si>
  <si>
    <t xml:space="preserve">Підготовка, участь та представлення спортивних досягнень збірною футбольною командою Лозівської ОТГ у зимовому Чемпіонаті та Чемпіонаті Харківської області з футболу </t>
  </si>
  <si>
    <t xml:space="preserve">Посісти призові місце у зимовому Чемпіонаті та Чемпіонаті Харківської області з футболу </t>
  </si>
  <si>
    <t>Посісти 1-5 місця у загальнокомандному заліку  спартакіади Харківської області з видів спорту серед районів області та міст обласного значення, у спартакіаді Харківської області за програмою "Спорт протягом життя" серед учнів ЗЗСО Харківської області, призові місця з олімпійських та неолімпійських видів спорту у командних та індивідуальних видах спорту, у т.ч. серед спортсменів з обмеженими фізичними можливостями</t>
  </si>
  <si>
    <t>№ з/п</t>
  </si>
  <si>
    <t>Підпрограма 6. ОЗДОРОВЛЕННЯ ТА ВІДПОЧИНОК ДІТЕЙ</t>
  </si>
  <si>
    <t>Назва напряму діяльності (пріоритетні завдання) </t>
  </si>
  <si>
    <t>Заходи програми </t>
  </si>
  <si>
    <t>Строк виконання заходу </t>
  </si>
  <si>
    <t>Відповідальні виконавці </t>
  </si>
  <si>
    <t>Джерела фінансування </t>
  </si>
  <si>
    <t>Орієнтовні обсяги фінансування (вартість), тис. гривень, у тому числі, за роками: </t>
  </si>
  <si>
    <t>Очікуваний результат </t>
  </si>
  <si>
    <t>2017 рік</t>
  </si>
  <si>
    <t>2018 рік</t>
  </si>
  <si>
    <t>2019 рік</t>
  </si>
  <si>
    <t>2020 рік</t>
  </si>
  <si>
    <t xml:space="preserve">Функціонування таборів відпочинку </t>
  </si>
  <si>
    <t xml:space="preserve">Організація та функціонування таборів відпочинку з денним перебуванням на базі навчальних закладів міста </t>
  </si>
  <si>
    <t>Управління освіти, молоді та спорту, навчальні заклади</t>
  </si>
  <si>
    <t>міський бюджет</t>
  </si>
  <si>
    <t>кошти не бюджетних джерел</t>
  </si>
  <si>
    <t xml:space="preserve">Організація та функціонування таборів праці та відпочинку з денним перебуванням на базі навчальних закладів міста </t>
  </si>
  <si>
    <t>Організувати роботу  наметового містечка  “Бритай” з цілодобовим перебуванням</t>
  </si>
  <si>
    <t>Витрати на пальне для підвозу продуктів харчування до наметового містечка «Бритай»</t>
  </si>
  <si>
    <t xml:space="preserve">Забезпечення харчуванням дітей </t>
  </si>
  <si>
    <t>Забезпечити путівками до заміських оздоровчих закладів дітей,  які потребують особливої уваги та підтримки</t>
  </si>
  <si>
    <t xml:space="preserve">Управління освіти, молоді та спорту </t>
  </si>
  <si>
    <t>міський  бюджет</t>
  </si>
  <si>
    <t>Орієнтовні обсяги фінансування за напрямками</t>
  </si>
  <si>
    <t xml:space="preserve">                                 </t>
  </si>
  <si>
    <t>2017-2020</t>
  </si>
  <si>
    <t>2018-2020</t>
  </si>
  <si>
    <r>
      <t xml:space="preserve">Мета: </t>
    </r>
    <r>
      <rPr>
        <sz val="12"/>
        <color indexed="8"/>
        <rFont val="Times New Roman"/>
        <family val="1"/>
        <charset val="204"/>
      </rPr>
      <t>створення сприятливих умов для якісного та повноцінного оздоровлення та відпочинку дітей шкільного віку.</t>
    </r>
  </si>
  <si>
    <t>протягом літнього періоду 2017-2020 років</t>
  </si>
  <si>
    <t>протягом  оздоровчої кампанії              2017-2020 років</t>
  </si>
  <si>
    <t xml:space="preserve">Забезпечити відпочинком  1550 учнів </t>
  </si>
  <si>
    <t xml:space="preserve">Забезпечити відпочинком   190 учнів </t>
  </si>
  <si>
    <t xml:space="preserve">   </t>
  </si>
  <si>
    <t>Управління освіти, молоді та спорту, навчальні заклади всіх типів</t>
  </si>
  <si>
    <t>Організація та функціонування таборів праці та відпочинку з денним перебуванням на базі навчальних закладів міста  (мовні)</t>
  </si>
  <si>
    <t xml:space="preserve">Збільшення на 10 % кількості дітей пільгових категорій, охоплених послугами оздоровлення в позаміських закладах оздоровлення та відпочинку </t>
  </si>
  <si>
    <t xml:space="preserve"> Повноцінне та змістовне оздоровлення дітей</t>
  </si>
  <si>
    <t>Джерела фінансу-вання </t>
  </si>
  <si>
    <t>Підпрограма 1. ДОШКІЛЛЯ</t>
  </si>
  <si>
    <t>Підвищення фахової майстерності працівників</t>
  </si>
  <si>
    <t>Підвищення кваліфікації медичних сестер ДНЗ</t>
  </si>
  <si>
    <t xml:space="preserve">Забезпечення нормативних вимог процесу атестації працівників </t>
  </si>
  <si>
    <t>Поліпшення якості дошкільної освіти, що забезпечує її сталий інноваційний розвиток</t>
  </si>
  <si>
    <t xml:space="preserve">Придбання ігрового обладнання, меблів </t>
  </si>
  <si>
    <t>Підпрограма 2. ДИТИНА</t>
  </si>
  <si>
    <t>Організація позакласної та позашкільної роботи з обдарованими дітьми</t>
  </si>
  <si>
    <t>Придбання цінних подарунків для нагородження дитячих  і молодіжних організацій навчальних закладів</t>
  </si>
  <si>
    <t xml:space="preserve">Розвиток дитячих  
і молодіжних організацій
</t>
  </si>
  <si>
    <t xml:space="preserve">Свято вшанування творчо обдарованої молоді (придбання цінних подарунків дипломів, грамот та
виплата грошової винагороди)
</t>
  </si>
  <si>
    <t>Проведення Свята спорту та відзначення команд-переможців і учнів навчальних закладів у міських, обласних та Всеукраїнських спортивних змаганнях (виплата грошової винагороди переможцям обласних змагань, придбання цінних подарунків, дипломів і грамот)</t>
  </si>
  <si>
    <t xml:space="preserve">Система
цілеспрямованого виявлення інтелектуально 
й творчо обдарованих дітей 
</t>
  </si>
  <si>
    <t>Проведення зимового міського свята вшанування юних обдарувань – переможці  міського рівня (придбання дипломів, грамот  та виплата грошової винагороди)</t>
  </si>
  <si>
    <t xml:space="preserve">Розвиток наукових товариств, територіальних відділень Малої академії наук України; 
моральне та матеріальне заохочення дітей
</t>
  </si>
  <si>
    <t xml:space="preserve">Системи цілеспрямованого виявлення інтелектуально й творчо обдарованих дітей </t>
  </si>
  <si>
    <t>Проведення весняного міського свята вшанування юних обдарувань – переможці обласного рівня (придбання цінних подарунків, дипломів, грамот та виплата грошової винагороди)</t>
  </si>
  <si>
    <t>Організація роботи з дітьми соціально вразливих категорій</t>
  </si>
  <si>
    <t>Розвиток наукових товариств, територіальних відділень Малої академії наук України; моральне та матеріальне заохочення дітей</t>
  </si>
  <si>
    <t xml:space="preserve">Підтримка дітей та молоді із соціально вразливих категорій </t>
  </si>
  <si>
    <t>Організація роботи з обдарованими дітьми</t>
  </si>
  <si>
    <t xml:space="preserve">Проведення урочистостей з нагоди вручення атестатів випускникам ЗНЗ
 та нагородження медалістів (придбання цінних подарунків, рамок для грамот і прикрас для зали, придбання грамот, дипломів та запрошень)
</t>
  </si>
  <si>
    <t>Творча  оригінальна  особистість,  
моральне та матеріальне заохочення дітей</t>
  </si>
  <si>
    <t>Проведення свята до Дня захисту дітей (придбання солодощів для 
дітей соціальних категорій)</t>
  </si>
  <si>
    <t>Випускник школи -
всебічно розвинена особистість, патріот з активною позицією, та потребою вчитися впродовж життя</t>
  </si>
  <si>
    <r>
      <t>Мета</t>
    </r>
    <r>
      <rPr>
        <b/>
        <sz val="12"/>
        <color indexed="8"/>
        <rFont val="Times New Roman"/>
        <family val="1"/>
        <charset val="204"/>
      </rPr>
      <t xml:space="preserve">: </t>
    </r>
    <r>
      <rPr>
        <sz val="12"/>
        <color indexed="8"/>
        <rFont val="Times New Roman"/>
        <family val="1"/>
        <charset val="204"/>
      </rPr>
      <t>створення сприятливих умов для повноцінного морального, психологічного, духовного, фізичного розвитку дітей та молоді  міста, становлення творчої особистості, здатної до продуктивної праці у динамічному світі, створення умов для розвитку дітей соціально не захищених категорій.</t>
    </r>
  </si>
  <si>
    <r>
      <t>Мета</t>
    </r>
    <r>
      <rPr>
        <b/>
        <sz val="12"/>
        <color indexed="8"/>
        <rFont val="Times New Roman"/>
        <family val="1"/>
        <charset val="204"/>
      </rPr>
      <t xml:space="preserve">: </t>
    </r>
    <r>
      <rPr>
        <sz val="12"/>
        <color indexed="8"/>
        <rFont val="Times New Roman"/>
        <family val="1"/>
        <charset val="204"/>
      </rPr>
      <t>забезпечення конституційних прав і державних гарантій щодо доступності та безоплатності здобуття якісної дошкільної освіти  у дошкільних навчальних закладах міста.</t>
    </r>
  </si>
  <si>
    <t xml:space="preserve">Підвищення професійного
 рівня педагогів
</t>
  </si>
  <si>
    <t>Проведення міського етапу конкурсу «Вихователь року»</t>
  </si>
  <si>
    <t>Вшанування
талановитих та творчо обдарованих дітей</t>
  </si>
  <si>
    <t>Забезпечення ДНЗ навчально-методичною, дидактичною літературою, періодичними виданнями, альбомами та зошитами для навчання дітей старшого дошкільного віку</t>
  </si>
  <si>
    <t>Підвищення якості освітнього процесу</t>
  </si>
  <si>
    <t>Популяризація професії вихователь,
підвищення професійного
рівня</t>
  </si>
  <si>
    <t>Проведення міського фестивалю дитячої творчості
 «Україна має таланти!» подарунки дітям(розвивальні ігри, дитячі іграшки, дитяча література)</t>
  </si>
  <si>
    <t>Підпрограма 3. ВЧИТЕЛЬ</t>
  </si>
  <si>
    <r>
      <t>Мета</t>
    </r>
    <r>
      <rPr>
        <b/>
        <sz val="12"/>
        <color indexed="8"/>
        <rFont val="Times New Roman"/>
        <family val="1"/>
        <charset val="204"/>
      </rPr>
      <t xml:space="preserve">: </t>
    </r>
    <r>
      <rPr>
        <sz val="12"/>
        <color indexed="8"/>
        <rFont val="Times New Roman"/>
        <family val="1"/>
        <charset val="204"/>
      </rPr>
      <t>стимулювання високоякісної педагогічної праці на підставі об’єктивної її оцінки згідно з вимогами кваліфікаційних характеристик</t>
    </r>
  </si>
  <si>
    <t>Забезпечення комп’ютерними програмними засобами навчання  викладання шкільних предметів</t>
  </si>
  <si>
    <t>Забезпечення якості навчання та   викладання шкільних предметів</t>
  </si>
  <si>
    <t>Участь навчальних закладів у обласній тематичній виставці ефективного педагогічного досвіду «Освіта Харківщини ХХІ століття» (матеріали для оформлення виставки, канцтовари, банери)</t>
  </si>
  <si>
    <t xml:space="preserve">Якісна підготовка матеріалів
 до участі у виставці 
</t>
  </si>
  <si>
    <t>Забезпечити участь навчальних закладів у Міжнародних та Всеукраїнських виставках-презентаціях «Інноватика в сучасній освіті (матеріали для оформлення виставки, канцтовари, банери)</t>
  </si>
  <si>
    <t xml:space="preserve">Якісна підготовка матеріалів 
до участі у виставці 
</t>
  </si>
  <si>
    <t>Підвищення ролі вчителя  у формуванні громадянського суспільства</t>
  </si>
  <si>
    <t xml:space="preserve">Оновлення змісту і форм професійної діяльності педагогічних працівників, удосконалення системи педагогічної освіти </t>
  </si>
  <si>
    <t xml:space="preserve">Підвищення професійної майстерності вчителя, моральне та матеріальне заохочення </t>
  </si>
  <si>
    <t xml:space="preserve">Моральне та матеріальне заохочення учителів, 
підвищення професійної майстерності 
</t>
  </si>
  <si>
    <t xml:space="preserve">Популяризація досвіду переможців професійних конкурсів </t>
  </si>
  <si>
    <t xml:space="preserve">Популяризація досвіду переможців,  стимулювання роботи педагогічних колективів </t>
  </si>
  <si>
    <t>Організація та проведення спортивно-театралізованих свят з неолімпійських видів спорту</t>
  </si>
  <si>
    <t>Організація та проведення навчально-тренувальних зборів і змагань міського та обласного рівнів з олімпійських видів спорту</t>
  </si>
  <si>
    <t>Організація та проведення навчально-тренувальних зборів і змагань міського та обласного рівнів з неолімпійських видів спорту</t>
  </si>
  <si>
    <t>Організація та проведення спортивно-театралізованих свят з олімпійських видів спорту</t>
  </si>
  <si>
    <t>Організація та проведення спортивно-театралізованих свят з неолімпійських видів спорту з нагоди Державних свят, знаменних  подій, ювілеїв, щорічних підсумків на кращий стан фізкультурно-спортивної роботи, ушанування провідних спортсменів та команд Лозівської ОТГ, проведення семінарів, Олімпійського дня , Олімпіського тижня, заходів з нагоди відкриття Олімпійських та Всесвітніх ігор</t>
  </si>
  <si>
    <t>Організація та проведення спортивно-театралізованих свят з олімпійських видів спорту з нагоди Державних свят, знаменних  подій, ювілеїв, щорічних підсумків на кращий стан фізкультурно-спортивної роботи, ушанування провідних спортсменів та команд Лозівської ОТГ, проведення семінарів, Олімпійського дня , Олімпіського тижня, заходів з нагоди відкриття Олімпійських та Всесвітніх ігор</t>
  </si>
  <si>
    <t>Представлення спортивних досягнень спортсменами збірних команд Лозівської ОТГ на обласних, всеукраїнських змаганнях з олімпійських видів спорту</t>
  </si>
  <si>
    <t>Представлення спортивних досягнень спортсменами збірних команд Лозівської ОТГ на обласних, всеукраїнських змаганнях з олімпійських видів спорту що культивуються в ДЮСШ</t>
  </si>
  <si>
    <t>Представлення спортивних досягнень спортсменами збірних команд Лозівської ОТГ на обласних, всеукраїнських змаганнях з неолімпійських видів спорту</t>
  </si>
  <si>
    <t>Представлення спортивних досягнень спортсменами збірних команд Лозівської ОТГ на обласних, всеукраїнських змаганнях з неолімпіських видів спорту що культивуються в ДЮСШ</t>
  </si>
  <si>
    <t>Організаці та проведення навчально-тренувальних зборів, комплексних змагань, спартакіад і  змагань з олімпійських та не олімпійських видів спорту, що культивуються у Лозівській ОТГ серед учнівської молоді, дорослого населення, у т.ч. серед людей з обмеженими фізичними можливостями, забезпечення збірних команд старостинських округів автопослугами, придбання палива та інше</t>
  </si>
  <si>
    <t>Секретар міської ради                                       С.О. Коба</t>
  </si>
  <si>
    <t>Додаток до рішення міської ради           від 31.05.2019 р.  № 1548</t>
  </si>
  <si>
    <t>Музика, 2-51-43</t>
  </si>
</sst>
</file>

<file path=xl/styles.xml><?xml version="1.0" encoding="utf-8"?>
<styleSheet xmlns="http://schemas.openxmlformats.org/spreadsheetml/2006/main">
  <numFmts count="2">
    <numFmt numFmtId="164" formatCode="0.0"/>
    <numFmt numFmtId="165" formatCode="#,##0.0"/>
  </numFmts>
  <fonts count="23">
    <font>
      <sz val="11"/>
      <color theme="1"/>
      <name val="Calibri"/>
      <family val="2"/>
      <scheme val="minor"/>
    </font>
    <font>
      <sz val="10"/>
      <color indexed="8"/>
      <name val="Times New Roman"/>
      <family val="1"/>
      <charset val="204"/>
    </font>
    <font>
      <sz val="11"/>
      <color indexed="8"/>
      <name val="Times New Roman"/>
      <family val="1"/>
      <charset val="204"/>
    </font>
    <font>
      <b/>
      <sz val="11"/>
      <color indexed="8"/>
      <name val="Times New Roman"/>
      <family val="1"/>
      <charset val="204"/>
    </font>
    <font>
      <sz val="12"/>
      <color indexed="8"/>
      <name val="Times New Roman"/>
      <family val="1"/>
      <charset val="204"/>
    </font>
    <font>
      <b/>
      <u/>
      <sz val="12"/>
      <color indexed="8"/>
      <name val="Times New Roman"/>
      <family val="1"/>
      <charset val="204"/>
    </font>
    <font>
      <sz val="11"/>
      <color indexed="10"/>
      <name val="Times New Roman"/>
      <family val="1"/>
      <charset val="204"/>
    </font>
    <font>
      <sz val="10.5"/>
      <color indexed="8"/>
      <name val="Times New Roman"/>
      <family val="1"/>
      <charset val="204"/>
    </font>
    <font>
      <b/>
      <sz val="12"/>
      <color indexed="8"/>
      <name val="Times New Roman"/>
      <family val="1"/>
      <charset val="204"/>
    </font>
    <font>
      <b/>
      <sz val="11"/>
      <color indexed="10"/>
      <name val="Times New Roman"/>
      <family val="1"/>
      <charset val="204"/>
    </font>
    <font>
      <b/>
      <sz val="11"/>
      <color indexed="56"/>
      <name val="Times New Roman"/>
      <family val="1"/>
      <charset val="204"/>
    </font>
    <font>
      <b/>
      <sz val="11"/>
      <color indexed="36"/>
      <name val="Times New Roman"/>
      <family val="1"/>
      <charset val="204"/>
    </font>
    <font>
      <u/>
      <sz val="11"/>
      <color indexed="8"/>
      <name val="Times New Roman"/>
      <family val="1"/>
      <charset val="204"/>
    </font>
    <font>
      <sz val="11"/>
      <name val="Times New Roman"/>
      <family val="1"/>
      <charset val="204"/>
    </font>
    <font>
      <sz val="10"/>
      <color indexed="10"/>
      <name val="Times New Roman"/>
      <family val="1"/>
      <charset val="204"/>
    </font>
    <font>
      <sz val="10.5"/>
      <name val="Times New Roman"/>
      <family val="1"/>
      <charset val="204"/>
    </font>
    <font>
      <b/>
      <sz val="11.5"/>
      <color indexed="8"/>
      <name val="Times New Roman"/>
      <family val="1"/>
      <charset val="204"/>
    </font>
    <font>
      <sz val="11.5"/>
      <color indexed="8"/>
      <name val="Times New Roman"/>
      <family val="1"/>
      <charset val="204"/>
    </font>
    <font>
      <sz val="11.5"/>
      <color indexed="10"/>
      <name val="Times New Roman"/>
      <family val="1"/>
      <charset val="204"/>
    </font>
    <font>
      <b/>
      <sz val="11.5"/>
      <color indexed="10"/>
      <name val="Times New Roman"/>
      <family val="1"/>
      <charset val="204"/>
    </font>
    <font>
      <b/>
      <sz val="12"/>
      <color indexed="10"/>
      <name val="Times New Roman"/>
      <family val="1"/>
      <charset val="204"/>
    </font>
    <font>
      <b/>
      <sz val="10.5"/>
      <color indexed="8"/>
      <name val="Times New Roman"/>
      <family val="1"/>
      <charset val="204"/>
    </font>
    <font>
      <sz val="8"/>
      <name val="Calibri"/>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2">
    <xf numFmtId="0" fontId="0" fillId="0" borderId="0" xfId="0"/>
    <xf numFmtId="2"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8" fillId="0" borderId="0" xfId="0" applyFont="1" applyAlignment="1">
      <alignment horizontal="center" wrapText="1"/>
    </xf>
    <xf numFmtId="0" fontId="4"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vertical="center" wrapText="1"/>
    </xf>
    <xf numFmtId="2" fontId="2" fillId="0" borderId="0" xfId="0" applyNumberFormat="1"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164" fontId="9"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65" fontId="11"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11" fillId="2" borderId="0" xfId="0" applyFont="1" applyFill="1" applyAlignment="1">
      <alignment horizontal="center" vertical="center" wrapText="1"/>
    </xf>
    <xf numFmtId="0" fontId="2" fillId="2" borderId="0" xfId="0" applyFont="1" applyFill="1" applyAlignment="1">
      <alignment wrapText="1"/>
    </xf>
    <xf numFmtId="0" fontId="3" fillId="2" borderId="0" xfId="0" applyFont="1" applyFill="1" applyAlignment="1">
      <alignment horizontal="center" vertical="center" wrapText="1"/>
    </xf>
    <xf numFmtId="165" fontId="3" fillId="2" borderId="0" xfId="0" applyNumberFormat="1" applyFont="1" applyFill="1" applyAlignment="1">
      <alignment horizontal="center" vertical="center" wrapText="1"/>
    </xf>
    <xf numFmtId="0" fontId="2" fillId="2" borderId="0" xfId="0" applyFont="1" applyFill="1" applyAlignment="1">
      <alignment horizontal="center" wrapText="1"/>
    </xf>
    <xf numFmtId="165" fontId="9"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4" fillId="2" borderId="0" xfId="0" applyFont="1" applyFill="1" applyAlignment="1">
      <alignment wrapText="1"/>
    </xf>
    <xf numFmtId="0" fontId="3" fillId="2" borderId="0" xfId="0" applyFont="1" applyFill="1" applyAlignment="1">
      <alignment horizontal="left" vertical="center" wrapText="1"/>
    </xf>
    <xf numFmtId="0" fontId="2" fillId="2" borderId="1" xfId="0" applyFont="1" applyFill="1" applyBorder="1" applyAlignment="1">
      <alignment horizontal="center" vertical="top" wrapText="1"/>
    </xf>
    <xf numFmtId="0" fontId="2" fillId="2" borderId="0" xfId="0" applyFont="1" applyFill="1" applyAlignment="1">
      <alignment horizontal="center" vertical="top" wrapText="1"/>
    </xf>
    <xf numFmtId="0" fontId="3"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2" fontId="2" fillId="2" borderId="0" xfId="0" applyNumberFormat="1" applyFont="1" applyFill="1" applyAlignment="1">
      <alignment horizontal="center" vertical="center" wrapText="1"/>
    </xf>
    <xf numFmtId="2" fontId="3" fillId="2" borderId="0" xfId="0" applyNumberFormat="1" applyFont="1" applyFill="1" applyAlignment="1">
      <alignment horizontal="left" vertical="center" wrapText="1"/>
    </xf>
    <xf numFmtId="0" fontId="10" fillId="2" borderId="0" xfId="0" applyFont="1" applyFill="1" applyAlignment="1">
      <alignment horizontal="center" vertical="center" wrapText="1"/>
    </xf>
    <xf numFmtId="165" fontId="10" fillId="2" borderId="0" xfId="0" applyNumberFormat="1" applyFont="1" applyFill="1" applyAlignment="1">
      <alignment horizontal="center" vertical="center" wrapText="1"/>
    </xf>
    <xf numFmtId="164" fontId="2" fillId="2" borderId="0" xfId="0" applyNumberFormat="1" applyFont="1" applyFill="1" applyAlignment="1">
      <alignment horizontal="center" wrapText="1"/>
    </xf>
    <xf numFmtId="0" fontId="8" fillId="2" borderId="0" xfId="0" applyFont="1" applyFill="1" applyAlignment="1">
      <alignment horizontal="center" wrapText="1"/>
    </xf>
    <xf numFmtId="0" fontId="1"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164" fontId="2" fillId="0" borderId="0" xfId="0" applyNumberFormat="1" applyFont="1" applyAlignment="1">
      <alignment horizontal="center" vertical="center" wrapText="1"/>
    </xf>
    <xf numFmtId="0" fontId="7" fillId="2" borderId="1" xfId="0" applyFont="1" applyFill="1" applyBorder="1" applyAlignment="1">
      <alignment horizontal="center" vertical="top" wrapText="1"/>
    </xf>
    <xf numFmtId="0" fontId="3" fillId="2" borderId="0" xfId="0" applyFont="1" applyFill="1" applyAlignment="1">
      <alignment horizontal="center" vertical="top" wrapText="1"/>
    </xf>
    <xf numFmtId="0" fontId="2" fillId="2" borderId="0" xfId="0" applyFont="1" applyFill="1" applyAlignment="1">
      <alignment vertical="top" wrapText="1"/>
    </xf>
    <xf numFmtId="164" fontId="2" fillId="2" borderId="0" xfId="0" applyNumberFormat="1" applyFont="1" applyFill="1" applyAlignment="1">
      <alignment horizontal="center" vertical="top" wrapText="1"/>
    </xf>
    <xf numFmtId="2" fontId="2" fillId="2" borderId="0" xfId="0" applyNumberFormat="1" applyFont="1" applyFill="1" applyAlignment="1">
      <alignment horizontal="center" vertical="top" wrapText="1"/>
    </xf>
    <xf numFmtId="2" fontId="3" fillId="2" borderId="0" xfId="0" applyNumberFormat="1" applyFont="1" applyFill="1" applyAlignment="1">
      <alignment horizontal="left" vertical="top" wrapText="1"/>
    </xf>
    <xf numFmtId="165" fontId="3" fillId="2" borderId="0" xfId="0" applyNumberFormat="1" applyFont="1" applyFill="1" applyAlignment="1">
      <alignment horizontal="center" vertical="top" wrapText="1"/>
    </xf>
    <xf numFmtId="2" fontId="9" fillId="2" borderId="0" xfId="0" applyNumberFormat="1" applyFont="1" applyFill="1" applyAlignment="1">
      <alignment horizontal="left" vertical="top" wrapText="1"/>
    </xf>
    <xf numFmtId="0" fontId="9" fillId="2" borderId="0" xfId="0" applyFont="1" applyFill="1" applyAlignment="1">
      <alignment horizontal="center" vertical="top" wrapText="1"/>
    </xf>
    <xf numFmtId="165" fontId="9" fillId="2" borderId="0" xfId="0" applyNumberFormat="1" applyFont="1" applyFill="1" applyAlignment="1">
      <alignment horizontal="center" vertical="top" wrapText="1"/>
    </xf>
    <xf numFmtId="1" fontId="3" fillId="2" borderId="0" xfId="0" applyNumberFormat="1" applyFont="1" applyFill="1" applyAlignment="1">
      <alignment horizontal="center" wrapText="1"/>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2" borderId="1" xfId="0" applyFont="1" applyFill="1" applyBorder="1" applyAlignment="1">
      <alignment horizontal="center" vertical="top" wrapText="1"/>
    </xf>
    <xf numFmtId="0" fontId="1" fillId="0" borderId="1" xfId="0" applyFont="1" applyBorder="1" applyAlignment="1">
      <alignment horizontal="center" vertical="top" wrapText="1"/>
    </xf>
    <xf numFmtId="164" fontId="2" fillId="0" borderId="1" xfId="0" applyNumberFormat="1" applyFont="1" applyBorder="1" applyAlignment="1">
      <alignment horizontal="center" vertical="top" wrapText="1"/>
    </xf>
    <xf numFmtId="0" fontId="7"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164" fontId="6" fillId="0" borderId="1" xfId="0" applyNumberFormat="1" applyFont="1" applyBorder="1" applyAlignment="1">
      <alignment horizontal="center" vertical="top" wrapText="1"/>
    </xf>
    <xf numFmtId="0" fontId="14" fillId="0" borderId="1" xfId="0" applyFont="1" applyBorder="1" applyAlignment="1">
      <alignment horizontal="center" vertical="top" wrapText="1"/>
    </xf>
    <xf numFmtId="164" fontId="2" fillId="0" borderId="0" xfId="0" applyNumberFormat="1" applyFont="1" applyAlignment="1">
      <alignment horizontal="center" vertical="top" wrapText="1"/>
    </xf>
    <xf numFmtId="0" fontId="2" fillId="0" borderId="0" xfId="0" applyFont="1" applyAlignment="1">
      <alignment vertical="top" wrapText="1"/>
    </xf>
    <xf numFmtId="164" fontId="6" fillId="2" borderId="1" xfId="0" applyNumberFormat="1" applyFont="1" applyFill="1" applyBorder="1" applyAlignment="1">
      <alignment horizontal="center" vertical="top" wrapText="1"/>
    </xf>
    <xf numFmtId="164" fontId="2" fillId="0" borderId="0" xfId="0" applyNumberFormat="1" applyFont="1" applyAlignment="1">
      <alignment vertical="top" wrapText="1"/>
    </xf>
    <xf numFmtId="164" fontId="7" fillId="2" borderId="1" xfId="0" applyNumberFormat="1" applyFont="1" applyFill="1" applyBorder="1" applyAlignment="1">
      <alignment horizontal="center" vertical="top" wrapText="1"/>
    </xf>
    <xf numFmtId="2" fontId="10" fillId="2" borderId="0" xfId="0" applyNumberFormat="1" applyFont="1" applyFill="1" applyAlignment="1">
      <alignment horizontal="left" vertical="top" wrapText="1"/>
    </xf>
    <xf numFmtId="0" fontId="10" fillId="2" borderId="0" xfId="0" applyFont="1" applyFill="1" applyAlignment="1">
      <alignment horizontal="center" vertical="top" wrapText="1"/>
    </xf>
    <xf numFmtId="165" fontId="10" fillId="2" borderId="0" xfId="0" applyNumberFormat="1" applyFont="1" applyFill="1" applyAlignment="1">
      <alignment horizontal="center" vertical="top" wrapText="1"/>
    </xf>
    <xf numFmtId="2" fontId="11" fillId="2" borderId="0" xfId="0" applyNumberFormat="1" applyFont="1" applyFill="1" applyAlignment="1">
      <alignment horizontal="left" vertical="top" wrapText="1"/>
    </xf>
    <xf numFmtId="0" fontId="11" fillId="2" borderId="0" xfId="0" applyFont="1" applyFill="1" applyAlignment="1">
      <alignment horizontal="center" vertical="top" wrapText="1"/>
    </xf>
    <xf numFmtId="165" fontId="11" fillId="2"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3" fillId="0" borderId="0" xfId="0" applyFont="1" applyAlignment="1">
      <alignment horizontal="center" wrapText="1"/>
    </xf>
    <xf numFmtId="0" fontId="15" fillId="0" borderId="1" xfId="0" applyFont="1" applyBorder="1" applyAlignment="1">
      <alignment horizontal="center" vertical="top" wrapText="1"/>
    </xf>
    <xf numFmtId="164" fontId="13" fillId="2" borderId="1" xfId="0" applyNumberFormat="1" applyFont="1" applyFill="1" applyBorder="1" applyAlignment="1">
      <alignment horizontal="center" vertical="top" wrapText="1"/>
    </xf>
    <xf numFmtId="164" fontId="3" fillId="0" borderId="0" xfId="0" applyNumberFormat="1" applyFont="1" applyAlignment="1">
      <alignment horizontal="center" vertical="center" wrapText="1"/>
    </xf>
    <xf numFmtId="0" fontId="4" fillId="0" borderId="0" xfId="0" applyFont="1" applyAlignment="1">
      <alignment vertical="top" wrapText="1"/>
    </xf>
    <xf numFmtId="0" fontId="2"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3" fillId="0" borderId="1" xfId="0" applyFont="1" applyBorder="1" applyAlignment="1">
      <alignment horizontal="center" vertical="top" wrapText="1"/>
    </xf>
    <xf numFmtId="164" fontId="8"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164" fontId="16"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64" fontId="19" fillId="0" borderId="1" xfId="0" applyNumberFormat="1" applyFont="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top" wrapText="1"/>
    </xf>
    <xf numFmtId="164" fontId="2"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0" borderId="1" xfId="0" applyFont="1" applyFill="1" applyBorder="1" applyAlignment="1">
      <alignment horizontal="center" vertical="top" wrapText="1"/>
    </xf>
    <xf numFmtId="0" fontId="3" fillId="0" borderId="0" xfId="0" applyFont="1" applyAlignment="1">
      <alignment wrapText="1"/>
    </xf>
    <xf numFmtId="0" fontId="3" fillId="0" borderId="0" xfId="0" applyFont="1" applyAlignment="1">
      <alignment vertical="center" wrapText="1"/>
    </xf>
    <xf numFmtId="164" fontId="8" fillId="0" borderId="1" xfId="0" applyNumberFormat="1" applyFont="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vertical="center" wrapText="1"/>
    </xf>
    <xf numFmtId="0" fontId="9" fillId="0" borderId="0" xfId="0" applyFont="1" applyAlignment="1">
      <alignment wrapText="1"/>
    </xf>
    <xf numFmtId="0" fontId="9" fillId="0" borderId="0" xfId="0" applyFont="1" applyAlignment="1">
      <alignment horizontal="center" wrapText="1"/>
    </xf>
    <xf numFmtId="0" fontId="9" fillId="0" borderId="0" xfId="0" applyFont="1" applyAlignment="1">
      <alignment vertical="center" wrapText="1"/>
    </xf>
    <xf numFmtId="164" fontId="9" fillId="0" borderId="0" xfId="0" applyNumberFormat="1" applyFont="1" applyAlignment="1">
      <alignment horizontal="center" wrapText="1"/>
    </xf>
    <xf numFmtId="164" fontId="21" fillId="2" borderId="1" xfId="0" applyNumberFormat="1" applyFont="1" applyFill="1" applyBorder="1" applyAlignment="1">
      <alignment horizontal="center" vertical="center" wrapText="1"/>
    </xf>
    <xf numFmtId="164" fontId="3" fillId="2" borderId="0" xfId="0" applyNumberFormat="1" applyFont="1" applyFill="1" applyAlignment="1">
      <alignment horizontal="right" vertical="top" wrapText="1"/>
    </xf>
    <xf numFmtId="0" fontId="2" fillId="2" borderId="0" xfId="0" applyFont="1" applyFill="1" applyAlignment="1">
      <alignment horizontal="right" vertical="top" wrapText="1"/>
    </xf>
    <xf numFmtId="0" fontId="3" fillId="2" borderId="1" xfId="0" applyFont="1" applyFill="1" applyBorder="1" applyAlignment="1">
      <alignment horizontal="right" vertical="top" wrapText="1"/>
    </xf>
    <xf numFmtId="164" fontId="2" fillId="2" borderId="1" xfId="0" applyNumberFormat="1" applyFont="1" applyFill="1" applyBorder="1" applyAlignment="1">
      <alignment horizontal="right" vertical="top" wrapText="1"/>
    </xf>
    <xf numFmtId="164" fontId="3" fillId="2" borderId="1" xfId="0" applyNumberFormat="1" applyFont="1" applyFill="1" applyBorder="1" applyAlignment="1">
      <alignment horizontal="right" vertical="center" wrapText="1"/>
    </xf>
    <xf numFmtId="164" fontId="2" fillId="2" borderId="0" xfId="0" applyNumberFormat="1" applyFont="1" applyFill="1" applyAlignment="1">
      <alignment horizontal="right" vertical="top" wrapText="1"/>
    </xf>
    <xf numFmtId="164" fontId="2" fillId="3" borderId="4" xfId="0" applyNumberFormat="1" applyFont="1" applyFill="1" applyBorder="1" applyAlignment="1">
      <alignment horizontal="right" vertical="top" wrapText="1"/>
    </xf>
    <xf numFmtId="165" fontId="11" fillId="2" borderId="0" xfId="0" applyNumberFormat="1" applyFont="1" applyFill="1" applyAlignment="1">
      <alignment horizontal="right" vertical="top" wrapText="1"/>
    </xf>
    <xf numFmtId="165" fontId="10" fillId="2" borderId="0" xfId="0" applyNumberFormat="1" applyFont="1" applyFill="1" applyAlignment="1">
      <alignment horizontal="right" vertical="top" wrapText="1"/>
    </xf>
    <xf numFmtId="0" fontId="2" fillId="4" borderId="1" xfId="0" applyFont="1" applyFill="1" applyBorder="1" applyAlignment="1">
      <alignment horizontal="center" vertical="top" wrapText="1"/>
    </xf>
    <xf numFmtId="0" fontId="1" fillId="4" borderId="1" xfId="0" applyFont="1" applyFill="1" applyBorder="1" applyAlignment="1">
      <alignment horizontal="center" vertical="top" wrapText="1"/>
    </xf>
    <xf numFmtId="164" fontId="2" fillId="4" borderId="1" xfId="0" applyNumberFormat="1" applyFont="1" applyFill="1" applyBorder="1" applyAlignment="1">
      <alignment horizontal="right" vertical="top" wrapText="1"/>
    </xf>
    <xf numFmtId="164" fontId="7" fillId="4"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164" fontId="2" fillId="0" borderId="1" xfId="0" applyNumberFormat="1" applyFont="1" applyFill="1" applyBorder="1" applyAlignment="1">
      <alignment horizontal="right" vertical="top" wrapText="1"/>
    </xf>
    <xf numFmtId="164" fontId="7" fillId="0" borderId="1" xfId="0" applyNumberFormat="1"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7" fillId="0" borderId="3" xfId="0" applyFont="1" applyFill="1" applyBorder="1" applyAlignment="1">
      <alignment horizontal="center" vertical="center" wrapText="1"/>
    </xf>
    <xf numFmtId="0" fontId="1" fillId="0" borderId="3" xfId="0" applyFont="1" applyFill="1" applyBorder="1" applyAlignment="1">
      <alignment horizontal="center" vertical="top" wrapText="1"/>
    </xf>
    <xf numFmtId="0" fontId="7" fillId="0" borderId="3" xfId="0" applyFont="1" applyFill="1" applyBorder="1" applyAlignment="1">
      <alignment horizontal="center" vertical="top" wrapText="1"/>
    </xf>
    <xf numFmtId="0" fontId="8"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164" fontId="3" fillId="2" borderId="0" xfId="0" applyNumberFormat="1" applyFont="1" applyFill="1" applyBorder="1" applyAlignment="1">
      <alignment horizontal="right" vertical="center" wrapText="1"/>
    </xf>
    <xf numFmtId="164" fontId="21" fillId="2" borderId="0" xfId="0" applyNumberFormat="1" applyFont="1" applyFill="1" applyBorder="1" applyAlignment="1">
      <alignment horizontal="center" vertical="center" wrapText="1"/>
    </xf>
    <xf numFmtId="0" fontId="5" fillId="0" borderId="0" xfId="0" applyFont="1" applyAlignment="1">
      <alignment horizontal="left" vertical="center" wrapText="1"/>
    </xf>
    <xf numFmtId="0" fontId="2" fillId="0" borderId="1"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2" fillId="0" borderId="0" xfId="0" applyFont="1" applyAlignment="1">
      <alignment horizontal="center" vertical="center" wrapText="1"/>
    </xf>
    <xf numFmtId="0" fontId="16"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center" vertical="top" wrapText="1"/>
    </xf>
    <xf numFmtId="0" fontId="1" fillId="0" borderId="1" xfId="0" applyFont="1" applyBorder="1" applyAlignment="1">
      <alignment horizontal="center" vertical="top" wrapText="1"/>
    </xf>
    <xf numFmtId="0" fontId="7"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0" xfId="0" applyFont="1" applyFill="1" applyAlignment="1">
      <alignment horizontal="center" wrapText="1"/>
    </xf>
    <xf numFmtId="0" fontId="2" fillId="0" borderId="0" xfId="0" applyFont="1" applyAlignment="1">
      <alignment horizontal="left" wrapText="1"/>
    </xf>
    <xf numFmtId="0" fontId="4" fillId="2" borderId="1"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3" xfId="0" applyFont="1" applyFill="1" applyBorder="1" applyAlignment="1">
      <alignment horizontal="center" vertical="top"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2" fillId="2" borderId="0" xfId="0" applyFont="1" applyFill="1" applyAlignment="1">
      <alignment horizontal="left" wrapText="1"/>
    </xf>
    <xf numFmtId="0" fontId="5"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7" fillId="0" borderId="2" xfId="0" applyFont="1" applyBorder="1" applyAlignment="1">
      <alignment horizontal="center" vertical="top" wrapText="1"/>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wrapText="1"/>
    </xf>
    <xf numFmtId="0" fontId="8"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2" borderId="0" xfId="0" applyFont="1" applyFill="1" applyAlignment="1">
      <alignment horizontal="justify" vertical="top" wrapText="1"/>
    </xf>
    <xf numFmtId="0" fontId="2" fillId="2" borderId="11" xfId="0" applyFont="1" applyFill="1" applyBorder="1" applyAlignment="1">
      <alignment horizontal="right" vertical="top" wrapText="1"/>
    </xf>
    <xf numFmtId="0" fontId="2" fillId="2" borderId="12" xfId="0" applyFont="1" applyFill="1" applyBorder="1" applyAlignment="1">
      <alignment horizontal="right" vertical="top" wrapText="1"/>
    </xf>
    <xf numFmtId="0" fontId="2" fillId="2" borderId="13" xfId="0" applyFont="1" applyFill="1" applyBorder="1" applyAlignment="1">
      <alignment horizontal="right" vertical="top" wrapText="1"/>
    </xf>
  </cellXfs>
  <cellStyles count="1">
    <cellStyle name="Обычный" xfId="0" builtinId="0"/>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5" tint="-0.249977111117893"/>
  </sheetPr>
  <dimension ref="A1:L22"/>
  <sheetViews>
    <sheetView topLeftCell="A10" zoomScale="93" zoomScaleNormal="93" workbookViewId="0">
      <selection activeCell="E7" sqref="E7"/>
    </sheetView>
  </sheetViews>
  <sheetFormatPr defaultRowHeight="15.75"/>
  <cols>
    <col min="1" max="1" width="5.85546875" style="8" customWidth="1"/>
    <col min="2" max="2" width="22.5703125" style="15" customWidth="1"/>
    <col min="3" max="3" width="31" style="15" customWidth="1"/>
    <col min="4" max="4" width="11.7109375" style="15" customWidth="1"/>
    <col min="5" max="5" width="12.85546875" style="15" customWidth="1"/>
    <col min="6" max="6" width="11.85546875" style="15" customWidth="1"/>
    <col min="7" max="9" width="11.7109375" style="15" customWidth="1"/>
    <col min="10" max="10" width="21.28515625" style="15" customWidth="1"/>
    <col min="11" max="11" width="6.5703125" style="15" bestFit="1" customWidth="1"/>
    <col min="12" max="16384" width="9.140625" style="15"/>
  </cols>
  <sheetData>
    <row r="1" spans="1:12" s="18" customFormat="1" ht="15" customHeight="1">
      <c r="A1" s="146" t="s">
        <v>150</v>
      </c>
      <c r="B1" s="146"/>
      <c r="C1" s="146"/>
      <c r="D1" s="146"/>
      <c r="E1" s="146"/>
      <c r="F1" s="146"/>
      <c r="G1" s="146"/>
      <c r="H1" s="146"/>
      <c r="I1" s="146"/>
      <c r="J1" s="146"/>
    </row>
    <row r="2" spans="1:12">
      <c r="A2" s="19"/>
      <c r="C2" s="53"/>
      <c r="D2" s="53"/>
      <c r="E2" s="53"/>
      <c r="F2" s="53"/>
      <c r="G2" s="53"/>
      <c r="H2" s="53"/>
      <c r="I2" s="53"/>
      <c r="J2" s="53"/>
    </row>
    <row r="3" spans="1:12" ht="36" customHeight="1">
      <c r="A3" s="146" t="s">
        <v>176</v>
      </c>
      <c r="B3" s="146"/>
      <c r="C3" s="146"/>
      <c r="D3" s="146"/>
      <c r="E3" s="146"/>
      <c r="F3" s="146"/>
      <c r="G3" s="146"/>
      <c r="H3" s="146"/>
      <c r="I3" s="146"/>
      <c r="J3" s="146"/>
    </row>
    <row r="4" spans="1:12">
      <c r="A4" s="8" t="s">
        <v>144</v>
      </c>
    </row>
    <row r="5" spans="1:12" s="16" customFormat="1" ht="48" customHeight="1">
      <c r="A5" s="147" t="s">
        <v>110</v>
      </c>
      <c r="B5" s="147" t="s">
        <v>112</v>
      </c>
      <c r="C5" s="147" t="s">
        <v>113</v>
      </c>
      <c r="D5" s="147" t="s">
        <v>114</v>
      </c>
      <c r="E5" s="147" t="s">
        <v>115</v>
      </c>
      <c r="F5" s="147" t="s">
        <v>116</v>
      </c>
      <c r="G5" s="148" t="s">
        <v>117</v>
      </c>
      <c r="H5" s="149"/>
      <c r="I5" s="150"/>
      <c r="J5" s="147" t="s">
        <v>118</v>
      </c>
    </row>
    <row r="6" spans="1:12" s="16" customFormat="1" ht="21.75" customHeight="1">
      <c r="A6" s="147"/>
      <c r="B6" s="147"/>
      <c r="C6" s="147"/>
      <c r="D6" s="147"/>
      <c r="E6" s="147"/>
      <c r="F6" s="147"/>
      <c r="G6" s="95" t="s">
        <v>121</v>
      </c>
      <c r="H6" s="95" t="s">
        <v>122</v>
      </c>
      <c r="I6" s="95" t="s">
        <v>0</v>
      </c>
      <c r="J6" s="147"/>
    </row>
    <row r="7" spans="1:12" s="16" customFormat="1" ht="69.75" customHeight="1">
      <c r="A7" s="68">
        <v>1</v>
      </c>
      <c r="B7" s="67" t="s">
        <v>151</v>
      </c>
      <c r="C7" s="67" t="s">
        <v>152</v>
      </c>
      <c r="D7" s="94" t="s">
        <v>79</v>
      </c>
      <c r="E7" s="51" t="s">
        <v>125</v>
      </c>
      <c r="F7" s="70" t="s">
        <v>126</v>
      </c>
      <c r="G7" s="71">
        <v>53</v>
      </c>
      <c r="H7" s="71">
        <v>56</v>
      </c>
      <c r="I7" s="71">
        <v>58.8</v>
      </c>
      <c r="J7" s="72" t="s">
        <v>153</v>
      </c>
      <c r="K7" s="76"/>
      <c r="L7" s="76"/>
    </row>
    <row r="8" spans="1:12" s="16" customFormat="1" ht="35.25" customHeight="1">
      <c r="A8" s="155">
        <v>2</v>
      </c>
      <c r="B8" s="147" t="s">
        <v>74</v>
      </c>
      <c r="C8" s="147" t="s">
        <v>155</v>
      </c>
      <c r="D8" s="156" t="s">
        <v>79</v>
      </c>
      <c r="E8" s="158" t="s">
        <v>125</v>
      </c>
      <c r="F8" s="70" t="s">
        <v>126</v>
      </c>
      <c r="G8" s="73">
        <f>400.5-G10-G11</f>
        <v>200.5</v>
      </c>
      <c r="H8" s="73">
        <f>422.9-H10-H11</f>
        <v>211.7</v>
      </c>
      <c r="I8" s="73">
        <f>444.1-I10-I11</f>
        <v>222.4</v>
      </c>
      <c r="J8" s="152" t="s">
        <v>77</v>
      </c>
      <c r="K8" s="76"/>
      <c r="L8" s="76"/>
    </row>
    <row r="9" spans="1:12" s="16" customFormat="1" ht="40.5" customHeight="1">
      <c r="A9" s="155"/>
      <c r="B9" s="147"/>
      <c r="C9" s="147"/>
      <c r="D9" s="157"/>
      <c r="E9" s="158"/>
      <c r="F9" s="75" t="s">
        <v>127</v>
      </c>
      <c r="G9" s="74">
        <v>23.9</v>
      </c>
      <c r="H9" s="74">
        <v>25.2</v>
      </c>
      <c r="I9" s="74">
        <v>26.5</v>
      </c>
      <c r="J9" s="152"/>
      <c r="K9" s="76"/>
      <c r="L9" s="76"/>
    </row>
    <row r="10" spans="1:12" s="16" customFormat="1" ht="77.25" customHeight="1">
      <c r="A10" s="68">
        <v>3</v>
      </c>
      <c r="B10" s="67" t="s">
        <v>75</v>
      </c>
      <c r="C10" s="67" t="s">
        <v>80</v>
      </c>
      <c r="D10" s="94" t="s">
        <v>79</v>
      </c>
      <c r="E10" s="70" t="s">
        <v>125</v>
      </c>
      <c r="F10" s="70" t="s">
        <v>126</v>
      </c>
      <c r="G10" s="90">
        <v>150</v>
      </c>
      <c r="H10" s="90">
        <v>158.4</v>
      </c>
      <c r="I10" s="90">
        <v>166.3</v>
      </c>
      <c r="J10" s="89" t="s">
        <v>76</v>
      </c>
      <c r="K10" s="76"/>
      <c r="L10" s="76"/>
    </row>
    <row r="11" spans="1:12" s="16" customFormat="1" ht="64.5" customHeight="1">
      <c r="A11" s="68">
        <v>4</v>
      </c>
      <c r="B11" s="67" t="s">
        <v>154</v>
      </c>
      <c r="C11" s="67" t="s">
        <v>81</v>
      </c>
      <c r="D11" s="94" t="s">
        <v>79</v>
      </c>
      <c r="E11" s="70" t="s">
        <v>125</v>
      </c>
      <c r="F11" s="70" t="s">
        <v>126</v>
      </c>
      <c r="G11" s="90">
        <v>50</v>
      </c>
      <c r="H11" s="90">
        <v>52.8</v>
      </c>
      <c r="I11" s="90">
        <v>55.4</v>
      </c>
      <c r="J11" s="89" t="s">
        <v>73</v>
      </c>
      <c r="K11" s="76"/>
      <c r="L11" s="76"/>
    </row>
    <row r="12" spans="1:12" s="16" customFormat="1" ht="91.5" customHeight="1">
      <c r="A12" s="68">
        <v>5</v>
      </c>
      <c r="B12" s="67" t="s">
        <v>154</v>
      </c>
      <c r="C12" s="67" t="s">
        <v>70</v>
      </c>
      <c r="D12" s="94" t="s">
        <v>79</v>
      </c>
      <c r="E12" s="70" t="s">
        <v>125</v>
      </c>
      <c r="F12" s="70" t="s">
        <v>126</v>
      </c>
      <c r="G12" s="71">
        <v>25.8</v>
      </c>
      <c r="H12" s="71">
        <v>27.2</v>
      </c>
      <c r="I12" s="71">
        <v>28.6</v>
      </c>
      <c r="J12" s="72" t="s">
        <v>177</v>
      </c>
      <c r="K12" s="76"/>
      <c r="L12" s="76"/>
    </row>
    <row r="13" spans="1:12" s="16" customFormat="1" ht="63.75">
      <c r="A13" s="68">
        <v>6</v>
      </c>
      <c r="B13" s="67" t="s">
        <v>154</v>
      </c>
      <c r="C13" s="40" t="s">
        <v>64</v>
      </c>
      <c r="D13" s="51" t="s">
        <v>79</v>
      </c>
      <c r="E13" s="70" t="s">
        <v>125</v>
      </c>
      <c r="F13" s="70" t="s">
        <v>126</v>
      </c>
      <c r="G13" s="67">
        <v>43.8</v>
      </c>
      <c r="H13" s="67">
        <v>46.3</v>
      </c>
      <c r="I13" s="67">
        <v>48.6</v>
      </c>
      <c r="J13" s="56" t="s">
        <v>65</v>
      </c>
      <c r="K13" s="76"/>
      <c r="L13" s="76"/>
    </row>
    <row r="14" spans="1:12" s="16" customFormat="1" ht="71.25" customHeight="1">
      <c r="A14" s="68">
        <v>7</v>
      </c>
      <c r="B14" s="67" t="s">
        <v>154</v>
      </c>
      <c r="C14" s="67" t="s">
        <v>178</v>
      </c>
      <c r="D14" s="51" t="s">
        <v>79</v>
      </c>
      <c r="E14" s="70" t="s">
        <v>125</v>
      </c>
      <c r="F14" s="70" t="s">
        <v>126</v>
      </c>
      <c r="G14" s="67">
        <v>21.5</v>
      </c>
      <c r="H14" s="67">
        <v>22.7</v>
      </c>
      <c r="I14" s="67">
        <v>23.8</v>
      </c>
      <c r="J14" s="72" t="s">
        <v>182</v>
      </c>
      <c r="K14" s="76"/>
      <c r="L14" s="76"/>
    </row>
    <row r="15" spans="1:12" s="16" customFormat="1" ht="94.5" customHeight="1">
      <c r="A15" s="68">
        <v>8</v>
      </c>
      <c r="B15" s="67" t="s">
        <v>154</v>
      </c>
      <c r="C15" s="67" t="s">
        <v>183</v>
      </c>
      <c r="D15" s="51" t="s">
        <v>79</v>
      </c>
      <c r="E15" s="70" t="s">
        <v>125</v>
      </c>
      <c r="F15" s="70" t="s">
        <v>126</v>
      </c>
      <c r="G15" s="71">
        <v>32.4</v>
      </c>
      <c r="H15" s="71">
        <v>34.200000000000003</v>
      </c>
      <c r="I15" s="71">
        <v>35.9</v>
      </c>
      <c r="J15" s="72" t="s">
        <v>179</v>
      </c>
      <c r="K15" s="76"/>
      <c r="L15" s="76"/>
    </row>
    <row r="16" spans="1:12" s="16" customFormat="1" ht="108.75" customHeight="1">
      <c r="A16" s="68">
        <v>9</v>
      </c>
      <c r="B16" s="67" t="s">
        <v>71</v>
      </c>
      <c r="C16" s="67" t="s">
        <v>180</v>
      </c>
      <c r="D16" s="94" t="s">
        <v>79</v>
      </c>
      <c r="E16" s="70" t="s">
        <v>125</v>
      </c>
      <c r="F16" s="70" t="s">
        <v>126</v>
      </c>
      <c r="G16" s="73">
        <v>5.4</v>
      </c>
      <c r="H16" s="73">
        <v>5.7</v>
      </c>
      <c r="I16" s="73">
        <v>6</v>
      </c>
      <c r="J16" s="72" t="s">
        <v>181</v>
      </c>
      <c r="K16" s="76"/>
      <c r="L16" s="76"/>
    </row>
    <row r="17" spans="1:12" ht="27.75" customHeight="1">
      <c r="A17" s="154" t="s">
        <v>135</v>
      </c>
      <c r="B17" s="154"/>
      <c r="C17" s="154"/>
      <c r="D17" s="154"/>
      <c r="E17" s="154"/>
      <c r="F17" s="97" t="s">
        <v>126</v>
      </c>
      <c r="G17" s="98">
        <f>G15+G16+G14+G13+G12+G8+G7+G10+G11</f>
        <v>582.4</v>
      </c>
      <c r="H17" s="98">
        <f>H15+H16+H14+H13+H12+H8+H7+H10+H11</f>
        <v>614.99999999999989</v>
      </c>
      <c r="I17" s="98">
        <f>I15+I16+I14+I13+I12+I8+I7+I10+I11</f>
        <v>645.80000000000007</v>
      </c>
      <c r="J17" s="151"/>
      <c r="K17" s="76"/>
      <c r="L17" s="76"/>
    </row>
    <row r="18" spans="1:12" ht="42.75" customHeight="1">
      <c r="A18" s="154"/>
      <c r="B18" s="154"/>
      <c r="C18" s="154"/>
      <c r="D18" s="154"/>
      <c r="E18" s="154"/>
      <c r="F18" s="99" t="s">
        <v>127</v>
      </c>
      <c r="G18" s="100">
        <f>G9</f>
        <v>23.9</v>
      </c>
      <c r="H18" s="100">
        <f>H9</f>
        <v>25.2</v>
      </c>
      <c r="I18" s="100">
        <f>I9</f>
        <v>26.5</v>
      </c>
      <c r="J18" s="151"/>
      <c r="K18" s="76"/>
      <c r="L18" s="76"/>
    </row>
    <row r="19" spans="1:12">
      <c r="A19" s="8" t="s">
        <v>136</v>
      </c>
      <c r="G19" s="15">
        <v>582.4</v>
      </c>
      <c r="H19" s="55">
        <v>615</v>
      </c>
      <c r="I19" s="15">
        <v>645.79999999999995</v>
      </c>
    </row>
    <row r="20" spans="1:12">
      <c r="G20" s="15">
        <v>23.9</v>
      </c>
      <c r="H20" s="15">
        <v>25.2</v>
      </c>
      <c r="I20" s="15">
        <v>26.5</v>
      </c>
    </row>
    <row r="21" spans="1:12">
      <c r="B21" s="153"/>
      <c r="C21" s="153"/>
      <c r="G21" s="153"/>
      <c r="H21" s="153"/>
    </row>
    <row r="22" spans="1:12" ht="9.75" customHeight="1"/>
  </sheetData>
  <mergeCells count="20">
    <mergeCell ref="J17:J18"/>
    <mergeCell ref="J8:J9"/>
    <mergeCell ref="B21:C21"/>
    <mergeCell ref="G21:H21"/>
    <mergeCell ref="A17:E18"/>
    <mergeCell ref="A8:A9"/>
    <mergeCell ref="B8:B9"/>
    <mergeCell ref="D8:D9"/>
    <mergeCell ref="E8:E9"/>
    <mergeCell ref="C8:C9"/>
    <mergeCell ref="A1:J1"/>
    <mergeCell ref="A3:J3"/>
    <mergeCell ref="A5:A6"/>
    <mergeCell ref="B5:B6"/>
    <mergeCell ref="C5:C6"/>
    <mergeCell ref="D5:D6"/>
    <mergeCell ref="E5:E6"/>
    <mergeCell ref="F5:F6"/>
    <mergeCell ref="J5:J6"/>
    <mergeCell ref="G5:I5"/>
  </mergeCells>
  <phoneticPr fontId="22" type="noConversion"/>
  <printOptions horizontalCentered="1"/>
  <pageMargins left="0.39370078740157483" right="0.39370078740157483" top="0.59055118110236227" bottom="0.3937007874015748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sheetPr>
    <tabColor theme="5" tint="-0.249977111117893"/>
  </sheetPr>
  <dimension ref="A1:L30"/>
  <sheetViews>
    <sheetView topLeftCell="A28" zoomScale="93" zoomScaleNormal="93" workbookViewId="0">
      <selection activeCell="G23" sqref="G23:I25"/>
    </sheetView>
  </sheetViews>
  <sheetFormatPr defaultRowHeight="15.75"/>
  <cols>
    <col min="1" max="1" width="4.140625" style="17" customWidth="1"/>
    <col min="2" max="2" width="27.140625" style="16" customWidth="1"/>
    <col min="3" max="3" width="33" style="13" customWidth="1"/>
    <col min="4" max="4" width="10.42578125" style="14" customWidth="1"/>
    <col min="5" max="5" width="12.85546875" style="14" customWidth="1"/>
    <col min="6" max="6" width="11" style="14" customWidth="1"/>
    <col min="7" max="9" width="11.7109375" style="33" customWidth="1"/>
    <col min="10" max="10" width="19" style="33" customWidth="1"/>
    <col min="11" max="11" width="8" style="21" bestFit="1" customWidth="1"/>
    <col min="12" max="12" width="6.5703125" style="21" bestFit="1" customWidth="1"/>
    <col min="13" max="16384" width="9.140625" style="13"/>
  </cols>
  <sheetData>
    <row r="1" spans="1:12" s="12" customFormat="1" ht="15" customHeight="1">
      <c r="A1" s="146" t="s">
        <v>156</v>
      </c>
      <c r="B1" s="146"/>
      <c r="C1" s="146"/>
      <c r="D1" s="146"/>
      <c r="E1" s="146"/>
      <c r="F1" s="146"/>
      <c r="G1" s="146"/>
      <c r="H1" s="146"/>
      <c r="I1" s="146"/>
      <c r="J1" s="146"/>
      <c r="K1" s="20"/>
      <c r="L1" s="20"/>
    </row>
    <row r="2" spans="1:12">
      <c r="A2" s="8"/>
    </row>
    <row r="3" spans="1:12" ht="51.75" customHeight="1">
      <c r="A3" s="146" t="s">
        <v>175</v>
      </c>
      <c r="B3" s="146"/>
      <c r="C3" s="146"/>
      <c r="D3" s="146"/>
      <c r="E3" s="146"/>
      <c r="F3" s="146"/>
      <c r="G3" s="146"/>
      <c r="H3" s="146"/>
      <c r="I3" s="146"/>
      <c r="J3" s="146"/>
    </row>
    <row r="4" spans="1:12">
      <c r="A4" s="8" t="s">
        <v>144</v>
      </c>
    </row>
    <row r="5" spans="1:12" s="16" customFormat="1" ht="46.5" customHeight="1">
      <c r="A5" s="147" t="s">
        <v>110</v>
      </c>
      <c r="B5" s="147" t="s">
        <v>112</v>
      </c>
      <c r="C5" s="147" t="s">
        <v>113</v>
      </c>
      <c r="D5" s="147" t="s">
        <v>114</v>
      </c>
      <c r="E5" s="147" t="s">
        <v>115</v>
      </c>
      <c r="F5" s="147" t="s">
        <v>116</v>
      </c>
      <c r="G5" s="165" t="s">
        <v>117</v>
      </c>
      <c r="H5" s="166"/>
      <c r="I5" s="167"/>
      <c r="J5" s="161" t="s">
        <v>118</v>
      </c>
      <c r="K5" s="15"/>
      <c r="L5" s="15"/>
    </row>
    <row r="6" spans="1:12" ht="30.75" customHeight="1">
      <c r="A6" s="147"/>
      <c r="B6" s="147"/>
      <c r="C6" s="147"/>
      <c r="D6" s="147"/>
      <c r="E6" s="147"/>
      <c r="F6" s="147"/>
      <c r="G6" s="42" t="s">
        <v>121</v>
      </c>
      <c r="H6" s="42" t="s">
        <v>122</v>
      </c>
      <c r="I6" s="42" t="s">
        <v>0</v>
      </c>
      <c r="J6" s="161"/>
    </row>
    <row r="7" spans="1:12" s="77" customFormat="1" ht="34.5" customHeight="1">
      <c r="A7" s="164">
        <v>1</v>
      </c>
      <c r="B7" s="147" t="s">
        <v>157</v>
      </c>
      <c r="C7" s="147" t="s">
        <v>158</v>
      </c>
      <c r="D7" s="160" t="s">
        <v>79</v>
      </c>
      <c r="E7" s="158" t="s">
        <v>125</v>
      </c>
      <c r="F7" s="70" t="s">
        <v>126</v>
      </c>
      <c r="G7" s="52">
        <v>13.4</v>
      </c>
      <c r="H7" s="52">
        <v>14.2</v>
      </c>
      <c r="I7" s="52">
        <v>14.9</v>
      </c>
      <c r="J7" s="159" t="s">
        <v>159</v>
      </c>
      <c r="K7" s="44"/>
      <c r="L7" s="79"/>
    </row>
    <row r="8" spans="1:12" s="77" customFormat="1" ht="38.25">
      <c r="A8" s="164"/>
      <c r="B8" s="147"/>
      <c r="C8" s="147"/>
      <c r="D8" s="160"/>
      <c r="E8" s="158"/>
      <c r="F8" s="75" t="s">
        <v>127</v>
      </c>
      <c r="G8" s="78">
        <v>1.2</v>
      </c>
      <c r="H8" s="78">
        <v>1.3</v>
      </c>
      <c r="I8" s="78">
        <v>1.4</v>
      </c>
      <c r="J8" s="159"/>
      <c r="K8" s="44"/>
      <c r="L8" s="79"/>
    </row>
    <row r="9" spans="1:12" s="77" customFormat="1" ht="41.25" customHeight="1">
      <c r="A9" s="155">
        <v>2</v>
      </c>
      <c r="B9" s="147" t="s">
        <v>157</v>
      </c>
      <c r="C9" s="147" t="s">
        <v>160</v>
      </c>
      <c r="D9" s="160" t="s">
        <v>79</v>
      </c>
      <c r="E9" s="158" t="s">
        <v>125</v>
      </c>
      <c r="F9" s="70" t="s">
        <v>126</v>
      </c>
      <c r="G9" s="40">
        <v>23.2</v>
      </c>
      <c r="H9" s="40">
        <v>24.5</v>
      </c>
      <c r="I9" s="40">
        <v>25.7</v>
      </c>
      <c r="J9" s="159" t="s">
        <v>172</v>
      </c>
      <c r="K9" s="44"/>
      <c r="L9" s="79"/>
    </row>
    <row r="10" spans="1:12" s="77" customFormat="1" ht="40.5" customHeight="1">
      <c r="A10" s="155"/>
      <c r="B10" s="147"/>
      <c r="C10" s="147"/>
      <c r="D10" s="160"/>
      <c r="E10" s="158"/>
      <c r="F10" s="75" t="s">
        <v>127</v>
      </c>
      <c r="G10" s="40">
        <v>1.7</v>
      </c>
      <c r="H10" s="40">
        <v>1.8</v>
      </c>
      <c r="I10" s="40">
        <v>1.9</v>
      </c>
      <c r="J10" s="159"/>
      <c r="K10" s="44"/>
      <c r="L10" s="79"/>
    </row>
    <row r="11" spans="1:12" s="77" customFormat="1" ht="76.5" customHeight="1">
      <c r="A11" s="155">
        <v>3</v>
      </c>
      <c r="B11" s="147" t="s">
        <v>157</v>
      </c>
      <c r="C11" s="161" t="s">
        <v>161</v>
      </c>
      <c r="D11" s="160" t="s">
        <v>79</v>
      </c>
      <c r="E11" s="158" t="s">
        <v>125</v>
      </c>
      <c r="F11" s="70" t="s">
        <v>126</v>
      </c>
      <c r="G11" s="52">
        <v>21.2</v>
      </c>
      <c r="H11" s="40">
        <v>22.4</v>
      </c>
      <c r="I11" s="40">
        <v>23.5</v>
      </c>
      <c r="J11" s="159" t="s">
        <v>172</v>
      </c>
      <c r="K11" s="44"/>
      <c r="L11" s="79"/>
    </row>
    <row r="12" spans="1:12" s="77" customFormat="1" ht="75" customHeight="1">
      <c r="A12" s="155"/>
      <c r="B12" s="147"/>
      <c r="C12" s="161"/>
      <c r="D12" s="160"/>
      <c r="E12" s="158"/>
      <c r="F12" s="75" t="s">
        <v>127</v>
      </c>
      <c r="G12" s="78">
        <v>1.7</v>
      </c>
      <c r="H12" s="78">
        <v>1.8</v>
      </c>
      <c r="I12" s="78">
        <v>1.9</v>
      </c>
      <c r="J12" s="159"/>
      <c r="K12" s="44"/>
      <c r="L12" s="79"/>
    </row>
    <row r="13" spans="1:12" s="77" customFormat="1" ht="62.25" customHeight="1">
      <c r="A13" s="155">
        <v>4</v>
      </c>
      <c r="B13" s="147" t="s">
        <v>162</v>
      </c>
      <c r="C13" s="147" t="s">
        <v>163</v>
      </c>
      <c r="D13" s="160" t="s">
        <v>79</v>
      </c>
      <c r="E13" s="158" t="s">
        <v>125</v>
      </c>
      <c r="F13" s="70" t="s">
        <v>126</v>
      </c>
      <c r="G13" s="52">
        <v>20.2</v>
      </c>
      <c r="H13" s="52">
        <v>21.3</v>
      </c>
      <c r="I13" s="52">
        <v>22.4</v>
      </c>
      <c r="J13" s="159" t="s">
        <v>164</v>
      </c>
      <c r="K13" s="44"/>
      <c r="L13" s="79"/>
    </row>
    <row r="14" spans="1:12" s="77" customFormat="1" ht="68.25" customHeight="1">
      <c r="A14" s="155"/>
      <c r="B14" s="147"/>
      <c r="C14" s="147"/>
      <c r="D14" s="160"/>
      <c r="E14" s="158"/>
      <c r="F14" s="75" t="s">
        <v>127</v>
      </c>
      <c r="G14" s="78">
        <v>3.4</v>
      </c>
      <c r="H14" s="78">
        <v>3.6</v>
      </c>
      <c r="I14" s="78">
        <v>3.8</v>
      </c>
      <c r="J14" s="159"/>
      <c r="K14" s="44"/>
      <c r="L14" s="79"/>
    </row>
    <row r="15" spans="1:12" s="77" customFormat="1" ht="66.75" customHeight="1">
      <c r="A15" s="155">
        <v>5</v>
      </c>
      <c r="B15" s="147" t="s">
        <v>165</v>
      </c>
      <c r="C15" s="147" t="s">
        <v>166</v>
      </c>
      <c r="D15" s="160" t="s">
        <v>79</v>
      </c>
      <c r="E15" s="158" t="s">
        <v>125</v>
      </c>
      <c r="F15" s="70" t="s">
        <v>126</v>
      </c>
      <c r="G15" s="52">
        <v>65.2</v>
      </c>
      <c r="H15" s="52">
        <v>68.900000000000006</v>
      </c>
      <c r="I15" s="52">
        <v>72.400000000000006</v>
      </c>
      <c r="J15" s="159" t="s">
        <v>168</v>
      </c>
      <c r="K15" s="44"/>
      <c r="L15" s="79"/>
    </row>
    <row r="16" spans="1:12" s="77" customFormat="1" ht="45" customHeight="1">
      <c r="A16" s="155"/>
      <c r="B16" s="147"/>
      <c r="C16" s="147"/>
      <c r="D16" s="160"/>
      <c r="E16" s="158"/>
      <c r="F16" s="75" t="s">
        <v>127</v>
      </c>
      <c r="G16" s="78">
        <v>5.6</v>
      </c>
      <c r="H16" s="78">
        <v>5.9</v>
      </c>
      <c r="I16" s="78">
        <v>6.2</v>
      </c>
      <c r="J16" s="159"/>
      <c r="K16" s="44"/>
      <c r="L16" s="79"/>
    </row>
    <row r="17" spans="1:12" s="77" customFormat="1" ht="50.25" customHeight="1">
      <c r="A17" s="155">
        <v>6</v>
      </c>
      <c r="B17" s="147" t="s">
        <v>167</v>
      </c>
      <c r="C17" s="147" t="s">
        <v>173</v>
      </c>
      <c r="D17" s="160" t="s">
        <v>79</v>
      </c>
      <c r="E17" s="158" t="s">
        <v>125</v>
      </c>
      <c r="F17" s="70" t="s">
        <v>126</v>
      </c>
      <c r="G17" s="52">
        <v>20.8</v>
      </c>
      <c r="H17" s="52">
        <v>21.9</v>
      </c>
      <c r="I17" s="52">
        <v>23</v>
      </c>
      <c r="J17" s="159" t="s">
        <v>169</v>
      </c>
      <c r="K17" s="44"/>
      <c r="L17" s="79"/>
    </row>
    <row r="18" spans="1:12" s="77" customFormat="1" ht="44.25" customHeight="1">
      <c r="A18" s="155"/>
      <c r="B18" s="147"/>
      <c r="C18" s="147"/>
      <c r="D18" s="160"/>
      <c r="E18" s="158"/>
      <c r="F18" s="75" t="s">
        <v>127</v>
      </c>
      <c r="G18" s="78">
        <v>2</v>
      </c>
      <c r="H18" s="78">
        <v>2.1</v>
      </c>
      <c r="I18" s="78">
        <v>2.2000000000000002</v>
      </c>
      <c r="J18" s="159"/>
      <c r="K18" s="44"/>
      <c r="L18" s="79"/>
    </row>
    <row r="19" spans="1:12" s="77" customFormat="1" ht="62.25" customHeight="1">
      <c r="A19" s="155">
        <v>7</v>
      </c>
      <c r="B19" s="147" t="s">
        <v>170</v>
      </c>
      <c r="C19" s="147" t="s">
        <v>171</v>
      </c>
      <c r="D19" s="160" t="s">
        <v>79</v>
      </c>
      <c r="E19" s="158" t="s">
        <v>125</v>
      </c>
      <c r="F19" s="70" t="s">
        <v>126</v>
      </c>
      <c r="G19" s="52">
        <v>15</v>
      </c>
      <c r="H19" s="52">
        <v>15.8</v>
      </c>
      <c r="I19" s="52">
        <v>16.600000000000001</v>
      </c>
      <c r="J19" s="159" t="s">
        <v>174</v>
      </c>
      <c r="K19" s="44"/>
      <c r="L19" s="79"/>
    </row>
    <row r="20" spans="1:12" s="77" customFormat="1" ht="64.5" customHeight="1">
      <c r="A20" s="155"/>
      <c r="B20" s="147"/>
      <c r="C20" s="147"/>
      <c r="D20" s="160"/>
      <c r="E20" s="158"/>
      <c r="F20" s="75" t="s">
        <v>127</v>
      </c>
      <c r="G20" s="78">
        <v>1.7</v>
      </c>
      <c r="H20" s="78">
        <v>1.8</v>
      </c>
      <c r="I20" s="78">
        <v>1.9</v>
      </c>
      <c r="J20" s="159"/>
      <c r="K20" s="44"/>
      <c r="L20" s="79"/>
    </row>
    <row r="21" spans="1:12" ht="32.25" customHeight="1">
      <c r="A21" s="154" t="s">
        <v>135</v>
      </c>
      <c r="B21" s="154"/>
      <c r="C21" s="154"/>
      <c r="D21" s="154"/>
      <c r="E21" s="154"/>
      <c r="F21" s="97" t="s">
        <v>126</v>
      </c>
      <c r="G21" s="101">
        <f t="shared" ref="G21:I22" si="0">G7+G9+G11+G13+G15+G17+G19</f>
        <v>179</v>
      </c>
      <c r="H21" s="101">
        <f t="shared" si="0"/>
        <v>189.00000000000003</v>
      </c>
      <c r="I21" s="101">
        <f t="shared" si="0"/>
        <v>198.5</v>
      </c>
      <c r="J21" s="26"/>
      <c r="K21" s="44"/>
      <c r="L21" s="79"/>
    </row>
    <row r="22" spans="1:12" ht="45">
      <c r="A22" s="154"/>
      <c r="B22" s="154"/>
      <c r="C22" s="154"/>
      <c r="D22" s="154"/>
      <c r="E22" s="154"/>
      <c r="F22" s="99" t="s">
        <v>127</v>
      </c>
      <c r="G22" s="102">
        <f t="shared" si="0"/>
        <v>17.3</v>
      </c>
      <c r="H22" s="102">
        <f t="shared" si="0"/>
        <v>18.3</v>
      </c>
      <c r="I22" s="102">
        <f t="shared" si="0"/>
        <v>19.299999999999997</v>
      </c>
      <c r="J22" s="26"/>
      <c r="K22" s="44"/>
      <c r="L22" s="79"/>
    </row>
    <row r="23" spans="1:12" s="14" customFormat="1">
      <c r="A23" s="8" t="s">
        <v>136</v>
      </c>
      <c r="B23" s="16"/>
      <c r="C23" s="13"/>
      <c r="G23" s="49"/>
      <c r="H23" s="49"/>
      <c r="I23" s="33"/>
      <c r="J23" s="33"/>
      <c r="K23" s="21"/>
      <c r="L23" s="21"/>
    </row>
    <row r="24" spans="1:12" s="14" customFormat="1">
      <c r="A24" s="8"/>
      <c r="B24" s="16"/>
      <c r="C24" s="13"/>
      <c r="G24" s="33"/>
      <c r="H24" s="33"/>
      <c r="I24" s="33"/>
      <c r="J24" s="33"/>
      <c r="K24" s="21"/>
      <c r="L24" s="21"/>
    </row>
    <row r="25" spans="1:12" s="14" customFormat="1">
      <c r="A25" s="8"/>
      <c r="B25" s="163"/>
      <c r="C25" s="163"/>
      <c r="G25" s="162"/>
      <c r="H25" s="162"/>
      <c r="I25" s="33"/>
      <c r="J25" s="33"/>
      <c r="K25" s="21"/>
      <c r="L25" s="21"/>
    </row>
    <row r="26" spans="1:12" s="14" customFormat="1" ht="9.75" customHeight="1">
      <c r="A26" s="8"/>
      <c r="B26" s="16"/>
      <c r="C26" s="13"/>
      <c r="G26" s="33"/>
      <c r="H26" s="33"/>
      <c r="I26" s="33"/>
      <c r="J26" s="33"/>
      <c r="K26" s="21"/>
      <c r="L26" s="21"/>
    </row>
    <row r="27" spans="1:12" s="14" customFormat="1">
      <c r="A27" s="8"/>
      <c r="B27" s="16"/>
      <c r="C27" s="13"/>
      <c r="G27" s="33"/>
      <c r="H27" s="33"/>
      <c r="I27" s="33"/>
      <c r="J27" s="33"/>
      <c r="K27" s="21"/>
      <c r="L27" s="21"/>
    </row>
    <row r="28" spans="1:12" s="14" customFormat="1">
      <c r="A28" s="8"/>
      <c r="B28" s="16"/>
      <c r="C28" s="13"/>
      <c r="G28" s="33"/>
      <c r="H28" s="33"/>
      <c r="I28" s="33"/>
      <c r="J28" s="33"/>
      <c r="K28" s="21"/>
      <c r="L28" s="21"/>
    </row>
    <row r="29" spans="1:12" s="14" customFormat="1">
      <c r="A29" s="8"/>
      <c r="B29" s="16"/>
      <c r="C29" s="13"/>
      <c r="G29" s="33"/>
      <c r="H29" s="33"/>
      <c r="I29" s="33"/>
      <c r="J29" s="33"/>
      <c r="K29" s="21"/>
      <c r="L29" s="21"/>
    </row>
    <row r="30" spans="1:12" s="14" customFormat="1">
      <c r="A30" s="8"/>
      <c r="B30" s="16"/>
      <c r="C30" s="13"/>
      <c r="G30" s="33"/>
      <c r="H30" s="33"/>
      <c r="I30" s="33"/>
      <c r="J30" s="33"/>
      <c r="K30" s="21"/>
      <c r="L30" s="21"/>
    </row>
  </sheetData>
  <mergeCells count="55">
    <mergeCell ref="A1:J1"/>
    <mergeCell ref="A3:J3"/>
    <mergeCell ref="A5:A6"/>
    <mergeCell ref="B5:B6"/>
    <mergeCell ref="C5:C6"/>
    <mergeCell ref="D5:D6"/>
    <mergeCell ref="E5:E6"/>
    <mergeCell ref="F5:F6"/>
    <mergeCell ref="J5:J6"/>
    <mergeCell ref="G5:I5"/>
    <mergeCell ref="A13:A14"/>
    <mergeCell ref="A7:A8"/>
    <mergeCell ref="E11:E12"/>
    <mergeCell ref="C15:C16"/>
    <mergeCell ref="B19:B20"/>
    <mergeCell ref="C19:C20"/>
    <mergeCell ref="E19:E20"/>
    <mergeCell ref="D17:D18"/>
    <mergeCell ref="E17:E18"/>
    <mergeCell ref="E13:E14"/>
    <mergeCell ref="A11:A12"/>
    <mergeCell ref="C11:C12"/>
    <mergeCell ref="B9:B10"/>
    <mergeCell ref="G25:H25"/>
    <mergeCell ref="B25:C25"/>
    <mergeCell ref="A21:E22"/>
    <mergeCell ref="A19:A20"/>
    <mergeCell ref="B17:B18"/>
    <mergeCell ref="A17:A18"/>
    <mergeCell ref="A15:A16"/>
    <mergeCell ref="B15:B16"/>
    <mergeCell ref="B11:B12"/>
    <mergeCell ref="B13:B14"/>
    <mergeCell ref="J7:J8"/>
    <mergeCell ref="A9:A10"/>
    <mergeCell ref="E9:E10"/>
    <mergeCell ref="D11:D12"/>
    <mergeCell ref="J9:J10"/>
    <mergeCell ref="J11:J12"/>
    <mergeCell ref="E7:E8"/>
    <mergeCell ref="D9:D10"/>
    <mergeCell ref="B7:B8"/>
    <mergeCell ref="D13:D14"/>
    <mergeCell ref="J13:J14"/>
    <mergeCell ref="C7:C8"/>
    <mergeCell ref="D7:D8"/>
    <mergeCell ref="C9:C10"/>
    <mergeCell ref="C13:C14"/>
    <mergeCell ref="J19:J20"/>
    <mergeCell ref="D19:D20"/>
    <mergeCell ref="E15:E16"/>
    <mergeCell ref="C17:C18"/>
    <mergeCell ref="J17:J18"/>
    <mergeCell ref="D15:D16"/>
    <mergeCell ref="J15:J16"/>
  </mergeCells>
  <phoneticPr fontId="22" type="noConversion"/>
  <printOptions horizontalCentered="1"/>
  <pageMargins left="0.39370078740157483" right="0.39370078740157483" top="0.59055118110236227" bottom="0.35433070866141736" header="0.31496062992125984" footer="0.31496062992125984"/>
  <pageSetup paperSize="9" scale="91" orientation="landscape" r:id="rId1"/>
  <rowBreaks count="2" manualBreakCount="2">
    <brk id="12" max="11" man="1"/>
    <brk id="22" max="11" man="1"/>
  </rowBreaks>
</worksheet>
</file>

<file path=xl/worksheets/sheet3.xml><?xml version="1.0" encoding="utf-8"?>
<worksheet xmlns="http://schemas.openxmlformats.org/spreadsheetml/2006/main" xmlns:r="http://schemas.openxmlformats.org/officeDocument/2006/relationships">
  <sheetPr>
    <tabColor theme="5" tint="-0.249977111117893"/>
  </sheetPr>
  <dimension ref="A1:L22"/>
  <sheetViews>
    <sheetView topLeftCell="A10" zoomScale="82" zoomScaleNormal="82" workbookViewId="0">
      <selection activeCell="G15" sqref="G15:J15"/>
    </sheetView>
  </sheetViews>
  <sheetFormatPr defaultRowHeight="15.75"/>
  <cols>
    <col min="1" max="1" width="4.140625" style="17" customWidth="1"/>
    <col min="2" max="2" width="19.85546875" style="14" customWidth="1"/>
    <col min="3" max="3" width="34.28515625" style="13" customWidth="1"/>
    <col min="4" max="4" width="10.85546875" style="14" customWidth="1"/>
    <col min="5" max="5" width="15" style="14" customWidth="1"/>
    <col min="6" max="6" width="11.140625" style="14" customWidth="1"/>
    <col min="7" max="9" width="11.7109375" style="33" customWidth="1"/>
    <col min="10" max="10" width="16.7109375" style="33" customWidth="1"/>
    <col min="11" max="11" width="7" style="77" bestFit="1" customWidth="1"/>
    <col min="12" max="12" width="6.5703125" style="77" bestFit="1" customWidth="1"/>
    <col min="13" max="16384" width="9.140625" style="13"/>
  </cols>
  <sheetData>
    <row r="1" spans="1:12" s="12" customFormat="1" ht="15" customHeight="1">
      <c r="A1" s="146" t="s">
        <v>184</v>
      </c>
      <c r="B1" s="146"/>
      <c r="C1" s="146"/>
      <c r="D1" s="146"/>
      <c r="E1" s="146"/>
      <c r="F1" s="146"/>
      <c r="G1" s="146"/>
      <c r="H1" s="146"/>
      <c r="I1" s="146"/>
      <c r="J1" s="146"/>
      <c r="K1" s="92"/>
      <c r="L1" s="92"/>
    </row>
    <row r="2" spans="1:12">
      <c r="A2" s="8"/>
    </row>
    <row r="3" spans="1:12">
      <c r="A3" s="146" t="s">
        <v>185</v>
      </c>
      <c r="B3" s="146"/>
      <c r="C3" s="146"/>
      <c r="D3" s="146"/>
      <c r="E3" s="146"/>
      <c r="F3" s="146"/>
      <c r="G3" s="146"/>
      <c r="H3" s="146"/>
      <c r="I3" s="146"/>
      <c r="J3" s="146"/>
    </row>
    <row r="4" spans="1:12">
      <c r="A4" s="8" t="s">
        <v>144</v>
      </c>
    </row>
    <row r="5" spans="1:12" s="16" customFormat="1" ht="46.5" customHeight="1">
      <c r="A5" s="147" t="s">
        <v>110</v>
      </c>
      <c r="B5" s="147" t="s">
        <v>112</v>
      </c>
      <c r="C5" s="147" t="s">
        <v>113</v>
      </c>
      <c r="D5" s="147" t="s">
        <v>114</v>
      </c>
      <c r="E5" s="147" t="s">
        <v>115</v>
      </c>
      <c r="F5" s="147" t="s">
        <v>116</v>
      </c>
      <c r="G5" s="165" t="s">
        <v>117</v>
      </c>
      <c r="H5" s="166"/>
      <c r="I5" s="167"/>
      <c r="J5" s="161" t="s">
        <v>118</v>
      </c>
    </row>
    <row r="6" spans="1:12" ht="25.5" customHeight="1">
      <c r="A6" s="147"/>
      <c r="B6" s="147"/>
      <c r="C6" s="147"/>
      <c r="D6" s="147"/>
      <c r="E6" s="147"/>
      <c r="F6" s="147"/>
      <c r="G6" s="42" t="s">
        <v>121</v>
      </c>
      <c r="H6" s="42" t="s">
        <v>122</v>
      </c>
      <c r="I6" s="42" t="s">
        <v>0</v>
      </c>
      <c r="J6" s="161"/>
    </row>
    <row r="7" spans="1:12" s="77" customFormat="1" ht="56.25" customHeight="1">
      <c r="A7" s="69">
        <v>1</v>
      </c>
      <c r="B7" s="147" t="s">
        <v>193</v>
      </c>
      <c r="C7" s="67" t="s">
        <v>186</v>
      </c>
      <c r="D7" s="51" t="s">
        <v>79</v>
      </c>
      <c r="E7" s="70" t="s">
        <v>125</v>
      </c>
      <c r="F7" s="70" t="s">
        <v>126</v>
      </c>
      <c r="G7" s="52">
        <v>30</v>
      </c>
      <c r="H7" s="52">
        <v>31.7</v>
      </c>
      <c r="I7" s="52">
        <v>33.299999999999997</v>
      </c>
      <c r="J7" s="56" t="s">
        <v>187</v>
      </c>
      <c r="K7" s="59"/>
      <c r="L7" s="59"/>
    </row>
    <row r="8" spans="1:12" s="77" customFormat="1" ht="95.25" customHeight="1">
      <c r="A8" s="68">
        <v>2</v>
      </c>
      <c r="B8" s="147"/>
      <c r="C8" s="67" t="s">
        <v>188</v>
      </c>
      <c r="D8" s="51" t="s">
        <v>79</v>
      </c>
      <c r="E8" s="70" t="s">
        <v>125</v>
      </c>
      <c r="F8" s="70" t="s">
        <v>126</v>
      </c>
      <c r="G8" s="52">
        <v>5</v>
      </c>
      <c r="H8" s="52">
        <v>5.3</v>
      </c>
      <c r="I8" s="40">
        <v>5.6</v>
      </c>
      <c r="J8" s="56" t="s">
        <v>189</v>
      </c>
      <c r="K8" s="59"/>
      <c r="L8" s="59"/>
    </row>
    <row r="9" spans="1:12" s="77" customFormat="1" ht="93" customHeight="1">
      <c r="A9" s="68">
        <v>3</v>
      </c>
      <c r="B9" s="67" t="s">
        <v>82</v>
      </c>
      <c r="C9" s="40" t="s">
        <v>190</v>
      </c>
      <c r="D9" s="51" t="s">
        <v>79</v>
      </c>
      <c r="E9" s="70" t="s">
        <v>125</v>
      </c>
      <c r="F9" s="70" t="s">
        <v>126</v>
      </c>
      <c r="G9" s="52">
        <v>12</v>
      </c>
      <c r="H9" s="52">
        <v>12.7</v>
      </c>
      <c r="I9" s="40">
        <v>13.3</v>
      </c>
      <c r="J9" s="56" t="s">
        <v>191</v>
      </c>
      <c r="K9" s="59"/>
      <c r="L9" s="59"/>
    </row>
    <row r="10" spans="1:12" s="77" customFormat="1" ht="85.5" customHeight="1">
      <c r="A10" s="68">
        <v>4</v>
      </c>
      <c r="B10" s="67" t="s">
        <v>192</v>
      </c>
      <c r="C10" s="67" t="s">
        <v>69</v>
      </c>
      <c r="D10" s="51" t="s">
        <v>79</v>
      </c>
      <c r="E10" s="70" t="s">
        <v>125</v>
      </c>
      <c r="F10" s="70" t="s">
        <v>126</v>
      </c>
      <c r="G10" s="52">
        <v>34</v>
      </c>
      <c r="H10" s="52">
        <v>35.9</v>
      </c>
      <c r="I10" s="52">
        <v>37.700000000000003</v>
      </c>
      <c r="J10" s="56" t="s">
        <v>194</v>
      </c>
      <c r="K10" s="59"/>
      <c r="L10" s="59"/>
    </row>
    <row r="11" spans="1:12" s="77" customFormat="1" ht="113.25" customHeight="1">
      <c r="A11" s="68">
        <v>5</v>
      </c>
      <c r="B11" s="67" t="s">
        <v>192</v>
      </c>
      <c r="C11" s="67" t="s">
        <v>66</v>
      </c>
      <c r="D11" s="51" t="s">
        <v>79</v>
      </c>
      <c r="E11" s="70" t="s">
        <v>125</v>
      </c>
      <c r="F11" s="70" t="s">
        <v>126</v>
      </c>
      <c r="G11" s="52">
        <v>67</v>
      </c>
      <c r="H11" s="52">
        <v>70.8</v>
      </c>
      <c r="I11" s="52">
        <v>74.3</v>
      </c>
      <c r="J11" s="56" t="s">
        <v>195</v>
      </c>
      <c r="K11" s="59"/>
      <c r="L11" s="59"/>
    </row>
    <row r="12" spans="1:12" s="77" customFormat="1" ht="78" customHeight="1">
      <c r="A12" s="68">
        <v>6</v>
      </c>
      <c r="B12" s="67" t="s">
        <v>192</v>
      </c>
      <c r="C12" s="67" t="s">
        <v>67</v>
      </c>
      <c r="D12" s="51" t="s">
        <v>79</v>
      </c>
      <c r="E12" s="70" t="s">
        <v>125</v>
      </c>
      <c r="F12" s="70" t="s">
        <v>126</v>
      </c>
      <c r="G12" s="52">
        <v>55</v>
      </c>
      <c r="H12" s="52">
        <v>58</v>
      </c>
      <c r="I12" s="52">
        <v>60.9</v>
      </c>
      <c r="J12" s="56" t="s">
        <v>196</v>
      </c>
      <c r="K12" s="59"/>
      <c r="L12" s="59"/>
    </row>
    <row r="13" spans="1:12" s="77" customFormat="1" ht="94.5">
      <c r="A13" s="68">
        <v>7</v>
      </c>
      <c r="B13" s="67" t="s">
        <v>192</v>
      </c>
      <c r="C13" s="67" t="s">
        <v>68</v>
      </c>
      <c r="D13" s="51" t="s">
        <v>79</v>
      </c>
      <c r="E13" s="70" t="s">
        <v>125</v>
      </c>
      <c r="F13" s="70" t="s">
        <v>126</v>
      </c>
      <c r="G13" s="52">
        <v>54.4</v>
      </c>
      <c r="H13" s="52">
        <v>57.5</v>
      </c>
      <c r="I13" s="52">
        <v>60.4</v>
      </c>
      <c r="J13" s="56" t="s">
        <v>197</v>
      </c>
      <c r="K13" s="59"/>
      <c r="L13" s="59"/>
    </row>
    <row r="14" spans="1:12" s="21" customFormat="1" ht="31.5">
      <c r="A14" s="168" t="s">
        <v>135</v>
      </c>
      <c r="B14" s="168"/>
      <c r="C14" s="168"/>
      <c r="D14" s="168"/>
      <c r="E14" s="168"/>
      <c r="F14" s="10" t="s">
        <v>126</v>
      </c>
      <c r="G14" s="96">
        <f>G7+G8+G9+G10+G11+G12+G13</f>
        <v>257.39999999999998</v>
      </c>
      <c r="H14" s="96">
        <f>H7+H8+H9+H10+H11+H12+H13</f>
        <v>271.89999999999998</v>
      </c>
      <c r="I14" s="96">
        <f>I7+I8+I9+I10+I11+I12+I13</f>
        <v>285.5</v>
      </c>
      <c r="J14" s="26"/>
      <c r="K14" s="59"/>
      <c r="L14" s="59"/>
    </row>
    <row r="15" spans="1:12" s="14" customFormat="1">
      <c r="A15" s="8" t="s">
        <v>136</v>
      </c>
      <c r="C15" s="13"/>
      <c r="G15" s="33"/>
      <c r="H15" s="33"/>
      <c r="I15" s="33"/>
      <c r="J15" s="33"/>
      <c r="K15" s="77"/>
      <c r="L15" s="77"/>
    </row>
    <row r="16" spans="1:12" s="14" customFormat="1">
      <c r="A16" s="8"/>
      <c r="C16" s="13"/>
      <c r="G16" s="33"/>
      <c r="H16" s="33"/>
      <c r="I16" s="33"/>
      <c r="J16" s="33"/>
      <c r="K16" s="77"/>
      <c r="L16" s="77"/>
    </row>
    <row r="17" spans="1:12" s="14" customFormat="1">
      <c r="A17" s="8"/>
      <c r="B17" s="163"/>
      <c r="C17" s="163"/>
      <c r="G17" s="162"/>
      <c r="H17" s="162"/>
      <c r="I17" s="33"/>
      <c r="J17" s="33"/>
      <c r="K17" s="77"/>
      <c r="L17" s="77"/>
    </row>
    <row r="18" spans="1:12" s="14" customFormat="1" ht="9.75" customHeight="1">
      <c r="A18" s="8"/>
      <c r="C18" s="13"/>
      <c r="G18" s="33"/>
      <c r="H18" s="33"/>
      <c r="I18" s="33"/>
      <c r="J18" s="33"/>
      <c r="K18" s="77"/>
      <c r="L18" s="77"/>
    </row>
    <row r="19" spans="1:12" s="14" customFormat="1">
      <c r="A19" s="8"/>
      <c r="C19" s="13"/>
      <c r="G19" s="33"/>
      <c r="H19" s="33"/>
      <c r="I19" s="33"/>
      <c r="J19" s="33"/>
      <c r="K19" s="77"/>
      <c r="L19" s="77"/>
    </row>
    <row r="20" spans="1:12" s="14" customFormat="1">
      <c r="A20" s="8"/>
      <c r="C20" s="13"/>
      <c r="G20" s="33"/>
      <c r="H20" s="33"/>
      <c r="I20" s="33"/>
      <c r="J20" s="33"/>
      <c r="K20" s="77"/>
      <c r="L20" s="77"/>
    </row>
    <row r="21" spans="1:12" s="14" customFormat="1">
      <c r="A21" s="8"/>
      <c r="C21" s="13"/>
      <c r="G21" s="33"/>
      <c r="H21" s="33"/>
      <c r="I21" s="33"/>
      <c r="J21" s="33"/>
      <c r="K21" s="77"/>
      <c r="L21" s="77"/>
    </row>
    <row r="22" spans="1:12" s="14" customFormat="1">
      <c r="A22" s="8"/>
      <c r="C22" s="13"/>
      <c r="G22" s="33"/>
      <c r="H22" s="33"/>
      <c r="I22" s="33"/>
      <c r="J22" s="33"/>
      <c r="K22" s="77"/>
      <c r="L22" s="77"/>
    </row>
  </sheetData>
  <mergeCells count="14">
    <mergeCell ref="A14:E14"/>
    <mergeCell ref="B17:C17"/>
    <mergeCell ref="G17:H17"/>
    <mergeCell ref="B7:B8"/>
    <mergeCell ref="A1:J1"/>
    <mergeCell ref="A3:J3"/>
    <mergeCell ref="A5:A6"/>
    <mergeCell ref="B5:B6"/>
    <mergeCell ref="C5:C6"/>
    <mergeCell ref="D5:D6"/>
    <mergeCell ref="E5:E6"/>
    <mergeCell ref="F5:F6"/>
    <mergeCell ref="J5:J6"/>
    <mergeCell ref="G5:I5"/>
  </mergeCells>
  <phoneticPr fontId="22" type="noConversion"/>
  <pageMargins left="0.39370078740157483" right="0.39370078740157483" top="0.78740157480314965" bottom="0.39370078740157483" header="0.31496062992125984" footer="0.31496062992125984"/>
  <pageSetup paperSize="9" scale="94" orientation="landscape" r:id="rId1"/>
</worksheet>
</file>

<file path=xl/worksheets/sheet4.xml><?xml version="1.0" encoding="utf-8"?>
<worksheet xmlns="http://schemas.openxmlformats.org/spreadsheetml/2006/main" xmlns:r="http://schemas.openxmlformats.org/officeDocument/2006/relationships">
  <sheetPr>
    <tabColor theme="5" tint="-0.249977111117893"/>
  </sheetPr>
  <dimension ref="A1:S35"/>
  <sheetViews>
    <sheetView zoomScale="78" zoomScaleNormal="78" workbookViewId="0">
      <selection activeCell="N21" sqref="N21"/>
    </sheetView>
  </sheetViews>
  <sheetFormatPr defaultRowHeight="15.75"/>
  <cols>
    <col min="1" max="1" width="3.7109375" style="50" customWidth="1"/>
    <col min="2" max="2" width="17.85546875" style="28" customWidth="1"/>
    <col min="3" max="3" width="32.7109375" style="33" customWidth="1"/>
    <col min="4" max="4" width="11.140625" style="33" customWidth="1"/>
    <col min="5" max="5" width="12.5703125" style="33" customWidth="1"/>
    <col min="6" max="6" width="11.28515625" style="33" customWidth="1"/>
    <col min="7" max="9" width="11.7109375" style="33" customWidth="1"/>
    <col min="10" max="10" width="23" style="33" customWidth="1"/>
    <col min="11" max="12" width="8.5703125" style="28" bestFit="1" customWidth="1"/>
    <col min="13" max="13" width="12" style="28" customWidth="1"/>
    <col min="14" max="14" width="14.85546875" style="39" bestFit="1" customWidth="1"/>
    <col min="15" max="15" width="9.140625" style="31"/>
    <col min="16" max="16" width="11.85546875" style="31" bestFit="1" customWidth="1"/>
    <col min="17" max="17" width="9.140625" style="28"/>
    <col min="18" max="16384" width="9.140625" style="30"/>
  </cols>
  <sheetData>
    <row r="1" spans="1:19" s="38" customFormat="1" ht="15" customHeight="1">
      <c r="A1" s="171" t="s">
        <v>2</v>
      </c>
      <c r="B1" s="171"/>
      <c r="C1" s="171"/>
      <c r="D1" s="171"/>
      <c r="E1" s="171"/>
      <c r="F1" s="171"/>
      <c r="G1" s="171"/>
      <c r="H1" s="171"/>
      <c r="I1" s="171"/>
      <c r="J1" s="171"/>
      <c r="K1" s="35"/>
      <c r="L1" s="35"/>
      <c r="M1" s="35"/>
      <c r="N1" s="36"/>
      <c r="O1" s="37"/>
      <c r="P1" s="37"/>
      <c r="Q1" s="35"/>
    </row>
    <row r="2" spans="1:19">
      <c r="A2" s="37"/>
    </row>
    <row r="3" spans="1:19" ht="64.5" customHeight="1">
      <c r="A3" s="171" t="s">
        <v>1</v>
      </c>
      <c r="B3" s="171"/>
      <c r="C3" s="171"/>
      <c r="D3" s="171"/>
      <c r="E3" s="171"/>
      <c r="F3" s="171"/>
      <c r="G3" s="171"/>
      <c r="H3" s="171"/>
      <c r="I3" s="171"/>
      <c r="J3" s="171"/>
    </row>
    <row r="4" spans="1:19">
      <c r="A4" s="37" t="s">
        <v>144</v>
      </c>
    </row>
    <row r="5" spans="1:19" s="41" customFormat="1" ht="36" customHeight="1">
      <c r="A5" s="161" t="s">
        <v>110</v>
      </c>
      <c r="B5" s="172" t="s">
        <v>112</v>
      </c>
      <c r="C5" s="161" t="s">
        <v>113</v>
      </c>
      <c r="D5" s="161" t="s">
        <v>114</v>
      </c>
      <c r="E5" s="161" t="s">
        <v>115</v>
      </c>
      <c r="F5" s="161" t="s">
        <v>149</v>
      </c>
      <c r="G5" s="165" t="s">
        <v>117</v>
      </c>
      <c r="H5" s="166"/>
      <c r="I5" s="167"/>
      <c r="J5" s="161" t="s">
        <v>118</v>
      </c>
      <c r="K5" s="28"/>
      <c r="L5" s="28"/>
      <c r="M5" s="28"/>
      <c r="N5" s="39"/>
      <c r="O5" s="31"/>
      <c r="P5" s="31"/>
      <c r="Q5" s="28"/>
    </row>
    <row r="6" spans="1:19" ht="30.75" customHeight="1">
      <c r="A6" s="161"/>
      <c r="B6" s="172"/>
      <c r="C6" s="161"/>
      <c r="D6" s="161"/>
      <c r="E6" s="161"/>
      <c r="F6" s="161"/>
      <c r="G6" s="42" t="s">
        <v>121</v>
      </c>
      <c r="H6" s="42" t="s">
        <v>122</v>
      </c>
      <c r="I6" s="42" t="s">
        <v>0</v>
      </c>
      <c r="J6" s="161"/>
      <c r="P6" s="43"/>
      <c r="R6" s="31"/>
      <c r="S6" s="43"/>
    </row>
    <row r="7" spans="1:19" s="58" customFormat="1" ht="230.25" customHeight="1">
      <c r="A7" s="40">
        <v>1</v>
      </c>
      <c r="B7" s="40" t="s">
        <v>4</v>
      </c>
      <c r="C7" s="40" t="s">
        <v>5</v>
      </c>
      <c r="D7" s="51" t="s">
        <v>79</v>
      </c>
      <c r="E7" s="51" t="s">
        <v>6</v>
      </c>
      <c r="F7" s="51" t="s">
        <v>126</v>
      </c>
      <c r="G7" s="52">
        <v>45.4</v>
      </c>
      <c r="H7" s="52">
        <v>47.8</v>
      </c>
      <c r="I7" s="52">
        <v>50.2</v>
      </c>
      <c r="J7" s="56" t="s">
        <v>3</v>
      </c>
      <c r="K7" s="76"/>
      <c r="L7" s="76"/>
      <c r="M7" s="60"/>
      <c r="N7" s="61"/>
      <c r="O7" s="57"/>
      <c r="P7" s="62"/>
      <c r="Q7" s="41"/>
      <c r="R7" s="57"/>
      <c r="S7" s="62"/>
    </row>
    <row r="8" spans="1:19" s="58" customFormat="1" ht="127.5" customHeight="1">
      <c r="A8" s="40">
        <v>2</v>
      </c>
      <c r="B8" s="40" t="s">
        <v>4</v>
      </c>
      <c r="C8" s="40" t="s">
        <v>7</v>
      </c>
      <c r="D8" s="51" t="s">
        <v>79</v>
      </c>
      <c r="E8" s="51" t="s">
        <v>145</v>
      </c>
      <c r="F8" s="51" t="s">
        <v>126</v>
      </c>
      <c r="G8" s="52">
        <v>3</v>
      </c>
      <c r="H8" s="52">
        <v>3.2</v>
      </c>
      <c r="I8" s="52">
        <v>3.4</v>
      </c>
      <c r="J8" s="56" t="s">
        <v>8</v>
      </c>
      <c r="K8" s="76"/>
      <c r="L8" s="76"/>
      <c r="M8" s="60"/>
      <c r="N8" s="61"/>
      <c r="O8" s="57"/>
      <c r="P8" s="62"/>
      <c r="Q8" s="41"/>
      <c r="R8" s="57"/>
      <c r="S8" s="62"/>
    </row>
    <row r="9" spans="1:19" s="58" customFormat="1" ht="109.5" customHeight="1">
      <c r="A9" s="40">
        <v>3</v>
      </c>
      <c r="B9" s="40" t="s">
        <v>4</v>
      </c>
      <c r="C9" s="40" t="s">
        <v>9</v>
      </c>
      <c r="D9" s="51" t="s">
        <v>79</v>
      </c>
      <c r="E9" s="51" t="s">
        <v>145</v>
      </c>
      <c r="F9" s="51" t="s">
        <v>126</v>
      </c>
      <c r="G9" s="52">
        <v>21</v>
      </c>
      <c r="H9" s="52">
        <v>22.2</v>
      </c>
      <c r="I9" s="52">
        <v>23.3</v>
      </c>
      <c r="J9" s="56" t="s">
        <v>10</v>
      </c>
      <c r="K9" s="76"/>
      <c r="L9" s="76"/>
      <c r="M9" s="60"/>
      <c r="N9" s="61"/>
      <c r="O9" s="57"/>
      <c r="P9" s="62"/>
      <c r="Q9" s="41"/>
      <c r="R9" s="57"/>
      <c r="S9" s="62"/>
    </row>
    <row r="10" spans="1:19" s="58" customFormat="1" ht="169.5" customHeight="1">
      <c r="A10" s="40">
        <v>4</v>
      </c>
      <c r="B10" s="40" t="s">
        <v>11</v>
      </c>
      <c r="C10" s="40" t="s">
        <v>12</v>
      </c>
      <c r="D10" s="51" t="s">
        <v>79</v>
      </c>
      <c r="E10" s="51" t="s">
        <v>145</v>
      </c>
      <c r="F10" s="51" t="s">
        <v>126</v>
      </c>
      <c r="G10" s="52">
        <v>16</v>
      </c>
      <c r="H10" s="52">
        <v>16.899999999999999</v>
      </c>
      <c r="I10" s="52">
        <v>17.7</v>
      </c>
      <c r="J10" s="56" t="s">
        <v>13</v>
      </c>
      <c r="K10" s="76"/>
      <c r="L10" s="76"/>
      <c r="M10" s="60"/>
      <c r="N10" s="63"/>
      <c r="O10" s="64"/>
      <c r="P10" s="65"/>
      <c r="Q10" s="41"/>
      <c r="R10" s="64"/>
      <c r="S10" s="65"/>
    </row>
    <row r="11" spans="1:19" s="58" customFormat="1" ht="153.75" customHeight="1">
      <c r="A11" s="40">
        <v>5</v>
      </c>
      <c r="B11" s="40" t="s">
        <v>11</v>
      </c>
      <c r="C11" s="40" t="s">
        <v>15</v>
      </c>
      <c r="D11" s="51" t="s">
        <v>79</v>
      </c>
      <c r="E11" s="51" t="s">
        <v>145</v>
      </c>
      <c r="F11" s="51" t="s">
        <v>126</v>
      </c>
      <c r="G11" s="52">
        <v>3.4</v>
      </c>
      <c r="H11" s="52">
        <v>3.6</v>
      </c>
      <c r="I11" s="52">
        <v>3.8</v>
      </c>
      <c r="J11" s="56" t="s">
        <v>14</v>
      </c>
      <c r="K11" s="76"/>
      <c r="L11" s="76"/>
      <c r="M11" s="60"/>
      <c r="N11" s="61"/>
      <c r="O11" s="57"/>
      <c r="P11" s="62"/>
      <c r="Q11" s="41"/>
      <c r="R11" s="57"/>
      <c r="S11" s="62"/>
    </row>
    <row r="12" spans="1:19" s="58" customFormat="1" ht="113.25" customHeight="1">
      <c r="A12" s="40">
        <v>6</v>
      </c>
      <c r="B12" s="40" t="s">
        <v>11</v>
      </c>
      <c r="C12" s="40" t="s">
        <v>16</v>
      </c>
      <c r="D12" s="51" t="s">
        <v>79</v>
      </c>
      <c r="E12" s="51" t="s">
        <v>145</v>
      </c>
      <c r="F12" s="51" t="s">
        <v>126</v>
      </c>
      <c r="G12" s="52">
        <v>10</v>
      </c>
      <c r="H12" s="52">
        <v>10.6</v>
      </c>
      <c r="I12" s="52">
        <v>11.1</v>
      </c>
      <c r="J12" s="56" t="s">
        <v>17</v>
      </c>
      <c r="K12" s="76"/>
      <c r="L12" s="76"/>
      <c r="M12" s="60"/>
      <c r="N12" s="63"/>
      <c r="O12" s="64"/>
      <c r="P12" s="65"/>
      <c r="Q12" s="41"/>
      <c r="R12" s="64"/>
      <c r="S12" s="65"/>
    </row>
    <row r="13" spans="1:19" s="58" customFormat="1" ht="140.25" customHeight="1">
      <c r="A13" s="40">
        <v>7</v>
      </c>
      <c r="B13" s="40" t="s">
        <v>11</v>
      </c>
      <c r="C13" s="40" t="s">
        <v>18</v>
      </c>
      <c r="D13" s="51" t="s">
        <v>79</v>
      </c>
      <c r="E13" s="51" t="s">
        <v>145</v>
      </c>
      <c r="F13" s="51" t="s">
        <v>134</v>
      </c>
      <c r="G13" s="52">
        <v>3.4</v>
      </c>
      <c r="H13" s="52">
        <v>3.6</v>
      </c>
      <c r="I13" s="52">
        <v>3.8</v>
      </c>
      <c r="J13" s="56" t="s">
        <v>19</v>
      </c>
      <c r="K13" s="76"/>
      <c r="L13" s="76"/>
      <c r="M13" s="60"/>
      <c r="N13" s="61"/>
      <c r="O13" s="57"/>
      <c r="P13" s="62"/>
      <c r="Q13" s="41"/>
      <c r="R13" s="57"/>
      <c r="S13" s="62"/>
    </row>
    <row r="14" spans="1:19" s="58" customFormat="1" ht="105.75" customHeight="1">
      <c r="A14" s="40">
        <v>8</v>
      </c>
      <c r="B14" s="40" t="s">
        <v>11</v>
      </c>
      <c r="C14" s="40" t="s">
        <v>20</v>
      </c>
      <c r="D14" s="51" t="s">
        <v>79</v>
      </c>
      <c r="E14" s="51" t="s">
        <v>145</v>
      </c>
      <c r="F14" s="51" t="s">
        <v>134</v>
      </c>
      <c r="G14" s="52">
        <v>16</v>
      </c>
      <c r="H14" s="52">
        <v>16.8</v>
      </c>
      <c r="I14" s="52">
        <v>17.600000000000001</v>
      </c>
      <c r="J14" s="80" t="s">
        <v>21</v>
      </c>
      <c r="K14" s="76"/>
      <c r="L14" s="76"/>
      <c r="M14" s="60"/>
      <c r="N14" s="63"/>
      <c r="O14" s="64"/>
      <c r="P14" s="65"/>
      <c r="Q14" s="41"/>
      <c r="R14" s="64"/>
      <c r="S14" s="65"/>
    </row>
    <row r="15" spans="1:19" s="58" customFormat="1" ht="105">
      <c r="A15" s="40">
        <v>9</v>
      </c>
      <c r="B15" s="40" t="s">
        <v>11</v>
      </c>
      <c r="C15" s="40" t="s">
        <v>23</v>
      </c>
      <c r="D15" s="51" t="s">
        <v>79</v>
      </c>
      <c r="E15" s="51" t="s">
        <v>145</v>
      </c>
      <c r="F15" s="51" t="s">
        <v>134</v>
      </c>
      <c r="G15" s="52">
        <v>3.6</v>
      </c>
      <c r="H15" s="52">
        <v>3.8</v>
      </c>
      <c r="I15" s="52">
        <v>4</v>
      </c>
      <c r="J15" s="56" t="s">
        <v>22</v>
      </c>
      <c r="K15" s="76"/>
      <c r="L15" s="76"/>
      <c r="M15" s="60"/>
      <c r="N15" s="63"/>
      <c r="O15" s="64"/>
      <c r="P15" s="65"/>
      <c r="Q15" s="41"/>
      <c r="R15" s="64"/>
      <c r="S15" s="65"/>
    </row>
    <row r="16" spans="1:19" s="58" customFormat="1" ht="156" customHeight="1">
      <c r="A16" s="40">
        <v>10</v>
      </c>
      <c r="B16" s="40" t="s">
        <v>24</v>
      </c>
      <c r="C16" s="40" t="s">
        <v>25</v>
      </c>
      <c r="D16" s="51" t="s">
        <v>79</v>
      </c>
      <c r="E16" s="51" t="s">
        <v>145</v>
      </c>
      <c r="F16" s="51" t="s">
        <v>134</v>
      </c>
      <c r="G16" s="52">
        <v>12</v>
      </c>
      <c r="H16" s="52">
        <v>12.7</v>
      </c>
      <c r="I16" s="52">
        <v>13.3</v>
      </c>
      <c r="J16" s="56" t="s">
        <v>33</v>
      </c>
      <c r="K16" s="76"/>
      <c r="L16" s="76"/>
      <c r="M16" s="60"/>
      <c r="N16" s="63"/>
      <c r="O16" s="64"/>
      <c r="P16" s="65"/>
      <c r="Q16" s="41"/>
      <c r="R16" s="64"/>
      <c r="S16" s="65"/>
    </row>
    <row r="17" spans="1:19" s="58" customFormat="1" ht="177.75" customHeight="1">
      <c r="A17" s="40">
        <v>11</v>
      </c>
      <c r="B17" s="40" t="s">
        <v>24</v>
      </c>
      <c r="C17" s="40" t="s">
        <v>26</v>
      </c>
      <c r="D17" s="51" t="s">
        <v>79</v>
      </c>
      <c r="E17" s="51" t="s">
        <v>145</v>
      </c>
      <c r="F17" s="51" t="s">
        <v>134</v>
      </c>
      <c r="G17" s="52">
        <v>33.4</v>
      </c>
      <c r="H17" s="52">
        <v>35.299999999999997</v>
      </c>
      <c r="I17" s="52">
        <v>37.1</v>
      </c>
      <c r="J17" s="56" t="s">
        <v>34</v>
      </c>
      <c r="K17" s="76"/>
      <c r="L17" s="76"/>
      <c r="M17" s="60"/>
      <c r="N17" s="81"/>
      <c r="O17" s="82"/>
      <c r="P17" s="83"/>
      <c r="Q17" s="41"/>
      <c r="R17" s="82"/>
      <c r="S17" s="83"/>
    </row>
    <row r="18" spans="1:19" s="58" customFormat="1" ht="171.75" customHeight="1">
      <c r="A18" s="40">
        <v>12</v>
      </c>
      <c r="B18" s="40" t="s">
        <v>32</v>
      </c>
      <c r="C18" s="40" t="s">
        <v>27</v>
      </c>
      <c r="D18" s="51" t="s">
        <v>79</v>
      </c>
      <c r="E18" s="51" t="s">
        <v>145</v>
      </c>
      <c r="F18" s="51" t="s">
        <v>134</v>
      </c>
      <c r="G18" s="52">
        <v>5.4</v>
      </c>
      <c r="H18" s="52">
        <v>5.7</v>
      </c>
      <c r="I18" s="52">
        <v>6</v>
      </c>
      <c r="J18" s="56" t="s">
        <v>35</v>
      </c>
      <c r="K18" s="76"/>
      <c r="L18" s="76"/>
      <c r="M18" s="60"/>
      <c r="N18" s="81"/>
      <c r="O18" s="82"/>
      <c r="P18" s="83"/>
      <c r="Q18" s="41"/>
      <c r="R18" s="82"/>
      <c r="S18" s="83"/>
    </row>
    <row r="19" spans="1:19" s="58" customFormat="1" ht="135">
      <c r="A19" s="40">
        <v>13</v>
      </c>
      <c r="B19" s="40" t="s">
        <v>32</v>
      </c>
      <c r="C19" s="40" t="s">
        <v>28</v>
      </c>
      <c r="D19" s="51" t="s">
        <v>79</v>
      </c>
      <c r="E19" s="51" t="s">
        <v>145</v>
      </c>
      <c r="F19" s="51" t="s">
        <v>134</v>
      </c>
      <c r="G19" s="52">
        <v>17</v>
      </c>
      <c r="H19" s="52">
        <v>18</v>
      </c>
      <c r="I19" s="52">
        <v>18.899999999999999</v>
      </c>
      <c r="J19" s="56" t="s">
        <v>36</v>
      </c>
      <c r="K19" s="76"/>
      <c r="L19" s="76"/>
      <c r="M19" s="60"/>
      <c r="N19" s="84"/>
      <c r="O19" s="85"/>
      <c r="P19" s="86"/>
      <c r="Q19" s="41"/>
      <c r="R19" s="85"/>
      <c r="S19" s="86"/>
    </row>
    <row r="20" spans="1:19" s="58" customFormat="1" ht="136.5" customHeight="1">
      <c r="A20" s="40">
        <v>14</v>
      </c>
      <c r="B20" s="40" t="s">
        <v>32</v>
      </c>
      <c r="C20" s="93" t="s">
        <v>91</v>
      </c>
      <c r="D20" s="103" t="s">
        <v>79</v>
      </c>
      <c r="E20" s="103" t="s">
        <v>145</v>
      </c>
      <c r="F20" s="103" t="s">
        <v>134</v>
      </c>
      <c r="G20" s="104">
        <v>17</v>
      </c>
      <c r="H20" s="104">
        <v>18</v>
      </c>
      <c r="I20" s="104">
        <v>18.899999999999999</v>
      </c>
      <c r="J20" s="105" t="s">
        <v>37</v>
      </c>
      <c r="K20" s="76"/>
      <c r="L20" s="76"/>
      <c r="M20" s="60"/>
      <c r="N20" s="84"/>
      <c r="O20" s="85"/>
      <c r="P20" s="86"/>
      <c r="Q20" s="41"/>
      <c r="R20" s="85"/>
      <c r="S20" s="86"/>
    </row>
    <row r="21" spans="1:19" s="58" customFormat="1" ht="135" customHeight="1">
      <c r="A21" s="40">
        <v>15</v>
      </c>
      <c r="B21" s="40" t="s">
        <v>32</v>
      </c>
      <c r="C21" s="40" t="s">
        <v>47</v>
      </c>
      <c r="D21" s="51" t="s">
        <v>79</v>
      </c>
      <c r="E21" s="51" t="s">
        <v>145</v>
      </c>
      <c r="F21" s="51" t="s">
        <v>134</v>
      </c>
      <c r="G21" s="52">
        <v>5.4</v>
      </c>
      <c r="H21" s="52">
        <v>5.7</v>
      </c>
      <c r="I21" s="52">
        <v>6</v>
      </c>
      <c r="J21" s="56" t="s">
        <v>46</v>
      </c>
      <c r="K21" s="76"/>
      <c r="L21" s="76"/>
      <c r="M21" s="60"/>
      <c r="N21" s="84"/>
      <c r="O21" s="85"/>
      <c r="P21" s="86"/>
      <c r="Q21" s="41"/>
      <c r="R21" s="85"/>
      <c r="S21" s="86"/>
    </row>
    <row r="22" spans="1:19" s="58" customFormat="1" ht="156" customHeight="1">
      <c r="A22" s="40">
        <v>16</v>
      </c>
      <c r="B22" s="40" t="s">
        <v>32</v>
      </c>
      <c r="C22" s="40" t="s">
        <v>48</v>
      </c>
      <c r="D22" s="51" t="s">
        <v>79</v>
      </c>
      <c r="E22" s="51" t="s">
        <v>145</v>
      </c>
      <c r="F22" s="51" t="s">
        <v>134</v>
      </c>
      <c r="G22" s="52">
        <v>28.7</v>
      </c>
      <c r="H22" s="52">
        <v>30.2</v>
      </c>
      <c r="I22" s="52">
        <v>31.7</v>
      </c>
      <c r="J22" s="56" t="s">
        <v>38</v>
      </c>
      <c r="K22" s="76"/>
      <c r="L22" s="76"/>
      <c r="M22" s="60"/>
      <c r="N22" s="84"/>
      <c r="O22" s="85"/>
      <c r="P22" s="86"/>
      <c r="Q22" s="41"/>
      <c r="R22" s="85"/>
      <c r="S22" s="86"/>
    </row>
    <row r="23" spans="1:19" s="58" customFormat="1" ht="144" customHeight="1">
      <c r="A23" s="40">
        <v>17</v>
      </c>
      <c r="B23" s="40" t="s">
        <v>32</v>
      </c>
      <c r="C23" s="40" t="s">
        <v>49</v>
      </c>
      <c r="D23" s="51" t="s">
        <v>79</v>
      </c>
      <c r="E23" s="51" t="s">
        <v>145</v>
      </c>
      <c r="F23" s="51" t="s">
        <v>134</v>
      </c>
      <c r="G23" s="52">
        <v>7.3</v>
      </c>
      <c r="H23" s="52">
        <v>7.7</v>
      </c>
      <c r="I23" s="52">
        <v>8.1</v>
      </c>
      <c r="J23" s="56" t="s">
        <v>39</v>
      </c>
      <c r="K23" s="76"/>
      <c r="L23" s="76"/>
      <c r="M23" s="60"/>
      <c r="N23" s="84"/>
      <c r="O23" s="85"/>
      <c r="P23" s="86"/>
      <c r="Q23" s="41"/>
      <c r="R23" s="85"/>
      <c r="S23" s="86"/>
    </row>
    <row r="24" spans="1:19" s="58" customFormat="1" ht="160.5" customHeight="1">
      <c r="A24" s="40">
        <v>18</v>
      </c>
      <c r="B24" s="40" t="s">
        <v>31</v>
      </c>
      <c r="C24" s="40" t="s">
        <v>50</v>
      </c>
      <c r="D24" s="51" t="s">
        <v>79</v>
      </c>
      <c r="E24" s="51" t="s">
        <v>145</v>
      </c>
      <c r="F24" s="51" t="s">
        <v>134</v>
      </c>
      <c r="G24" s="52">
        <v>6</v>
      </c>
      <c r="H24" s="52">
        <v>6.3</v>
      </c>
      <c r="I24" s="52">
        <v>6.6</v>
      </c>
      <c r="J24" s="56" t="s">
        <v>51</v>
      </c>
      <c r="K24" s="76"/>
      <c r="L24" s="76"/>
      <c r="M24" s="60"/>
      <c r="N24" s="84"/>
      <c r="O24" s="85"/>
      <c r="P24" s="86"/>
      <c r="Q24" s="41"/>
      <c r="R24" s="85"/>
      <c r="S24" s="86"/>
    </row>
    <row r="25" spans="1:19" s="58" customFormat="1" ht="153.75" customHeight="1">
      <c r="A25" s="40">
        <v>19</v>
      </c>
      <c r="B25" s="40" t="s">
        <v>31</v>
      </c>
      <c r="C25" s="40" t="s">
        <v>52</v>
      </c>
      <c r="D25" s="51" t="s">
        <v>79</v>
      </c>
      <c r="E25" s="51" t="s">
        <v>145</v>
      </c>
      <c r="F25" s="51" t="s">
        <v>134</v>
      </c>
      <c r="G25" s="52">
        <v>5.4</v>
      </c>
      <c r="H25" s="52">
        <v>5.7</v>
      </c>
      <c r="I25" s="52">
        <v>6</v>
      </c>
      <c r="J25" s="56" t="s">
        <v>40</v>
      </c>
      <c r="K25" s="76"/>
      <c r="L25" s="76"/>
      <c r="M25" s="60"/>
      <c r="N25" s="84"/>
      <c r="O25" s="85"/>
      <c r="P25" s="86"/>
      <c r="Q25" s="41"/>
      <c r="R25" s="85"/>
      <c r="S25" s="86"/>
    </row>
    <row r="26" spans="1:19" s="58" customFormat="1" ht="150">
      <c r="A26" s="40">
        <v>20</v>
      </c>
      <c r="B26" s="40" t="s">
        <v>31</v>
      </c>
      <c r="C26" s="40" t="s">
        <v>53</v>
      </c>
      <c r="D26" s="51" t="s">
        <v>79</v>
      </c>
      <c r="E26" s="51" t="s">
        <v>145</v>
      </c>
      <c r="F26" s="51" t="s">
        <v>134</v>
      </c>
      <c r="G26" s="52">
        <v>5</v>
      </c>
      <c r="H26" s="52">
        <v>5.3</v>
      </c>
      <c r="I26" s="52">
        <v>5.6</v>
      </c>
      <c r="J26" s="56" t="s">
        <v>41</v>
      </c>
      <c r="K26" s="76"/>
      <c r="L26" s="76"/>
      <c r="M26" s="60"/>
      <c r="N26" s="84"/>
      <c r="O26" s="85"/>
      <c r="P26" s="86"/>
      <c r="Q26" s="41"/>
      <c r="R26" s="85"/>
      <c r="S26" s="86"/>
    </row>
    <row r="27" spans="1:19" s="58" customFormat="1" ht="96.75" customHeight="1">
      <c r="A27" s="40">
        <v>21</v>
      </c>
      <c r="B27" s="40" t="s">
        <v>30</v>
      </c>
      <c r="C27" s="40" t="s">
        <v>45</v>
      </c>
      <c r="D27" s="51" t="s">
        <v>79</v>
      </c>
      <c r="E27" s="51" t="s">
        <v>145</v>
      </c>
      <c r="F27" s="51" t="s">
        <v>134</v>
      </c>
      <c r="G27" s="52">
        <v>0.9</v>
      </c>
      <c r="H27" s="52">
        <v>1</v>
      </c>
      <c r="I27" s="52">
        <v>1.1000000000000001</v>
      </c>
      <c r="J27" s="56" t="s">
        <v>42</v>
      </c>
      <c r="K27" s="76"/>
      <c r="L27" s="76"/>
      <c r="M27" s="60"/>
      <c r="N27" s="84"/>
      <c r="O27" s="85"/>
      <c r="P27" s="86"/>
      <c r="Q27" s="41"/>
      <c r="R27" s="85"/>
      <c r="S27" s="86"/>
    </row>
    <row r="28" spans="1:19" s="58" customFormat="1" ht="166.5" customHeight="1">
      <c r="A28" s="40">
        <v>22</v>
      </c>
      <c r="B28" s="40" t="s">
        <v>29</v>
      </c>
      <c r="C28" s="40" t="s">
        <v>43</v>
      </c>
      <c r="D28" s="51" t="s">
        <v>79</v>
      </c>
      <c r="E28" s="51" t="s">
        <v>145</v>
      </c>
      <c r="F28" s="51" t="s">
        <v>134</v>
      </c>
      <c r="G28" s="52">
        <v>2.7</v>
      </c>
      <c r="H28" s="52">
        <v>2.9</v>
      </c>
      <c r="I28" s="52">
        <v>3</v>
      </c>
      <c r="J28" s="56" t="s">
        <v>44</v>
      </c>
      <c r="K28" s="76"/>
      <c r="L28" s="76"/>
      <c r="M28" s="60"/>
      <c r="N28" s="84"/>
      <c r="O28" s="85"/>
      <c r="P28" s="86"/>
      <c r="Q28" s="41"/>
      <c r="R28" s="85"/>
      <c r="S28" s="86"/>
    </row>
    <row r="29" spans="1:19" ht="31.5" customHeight="1">
      <c r="A29" s="169" t="s">
        <v>135</v>
      </c>
      <c r="B29" s="169"/>
      <c r="C29" s="169"/>
      <c r="D29" s="169"/>
      <c r="E29" s="169"/>
      <c r="F29" s="54" t="s">
        <v>126</v>
      </c>
      <c r="G29" s="96">
        <f>SUM(G7:G28)</f>
        <v>268</v>
      </c>
      <c r="H29" s="96">
        <f>SUM(H7:H28)</f>
        <v>282.99999999999989</v>
      </c>
      <c r="I29" s="96">
        <f>SUM(I7:I28)</f>
        <v>297.2000000000001</v>
      </c>
      <c r="J29" s="40"/>
      <c r="K29" s="91"/>
      <c r="L29" s="91"/>
      <c r="M29" s="45"/>
      <c r="N29" s="46"/>
      <c r="R29" s="31"/>
      <c r="S29" s="31"/>
    </row>
    <row r="30" spans="1:19" s="33" customFormat="1">
      <c r="A30" s="37" t="s">
        <v>136</v>
      </c>
      <c r="B30" s="28"/>
      <c r="G30" s="49"/>
      <c r="H30" s="49"/>
      <c r="I30" s="49"/>
      <c r="K30" s="28"/>
      <c r="L30" s="28"/>
      <c r="M30" s="28"/>
      <c r="N30" s="39"/>
      <c r="O30" s="31"/>
      <c r="P30" s="31"/>
      <c r="Q30" s="28"/>
      <c r="R30" s="31"/>
      <c r="S30" s="31"/>
    </row>
    <row r="31" spans="1:19" s="33" customFormat="1">
      <c r="A31" s="37"/>
      <c r="B31" s="170"/>
      <c r="C31" s="170"/>
      <c r="G31" s="162"/>
      <c r="H31" s="162"/>
      <c r="K31" s="28"/>
      <c r="L31" s="28"/>
      <c r="M31" s="28"/>
      <c r="N31" s="39"/>
      <c r="O31" s="31"/>
      <c r="P31" s="31"/>
      <c r="Q31" s="28"/>
      <c r="R31" s="31"/>
      <c r="S31" s="31"/>
    </row>
    <row r="32" spans="1:19" s="33" customFormat="1">
      <c r="A32" s="37"/>
      <c r="B32" s="28"/>
      <c r="C32" s="30"/>
      <c r="K32" s="28"/>
      <c r="L32" s="28"/>
      <c r="M32" s="28"/>
      <c r="N32" s="39"/>
      <c r="O32" s="31"/>
      <c r="P32" s="34"/>
      <c r="Q32" s="28"/>
      <c r="R32" s="31"/>
      <c r="S32" s="34"/>
    </row>
    <row r="33" spans="1:19" s="33" customFormat="1">
      <c r="A33" s="37"/>
      <c r="B33" s="28"/>
      <c r="C33" s="30"/>
      <c r="K33" s="28"/>
      <c r="L33" s="28"/>
      <c r="M33" s="28"/>
      <c r="N33" s="39"/>
      <c r="O33" s="31"/>
      <c r="P33" s="32"/>
      <c r="Q33" s="28"/>
      <c r="R33" s="31"/>
      <c r="S33" s="32"/>
    </row>
    <row r="34" spans="1:19" s="33" customFormat="1">
      <c r="A34" s="37"/>
      <c r="B34" s="28"/>
      <c r="F34" s="29"/>
      <c r="G34" s="27"/>
      <c r="H34" s="27"/>
      <c r="I34" s="27"/>
      <c r="K34" s="28"/>
      <c r="L34" s="28"/>
      <c r="M34" s="28"/>
      <c r="N34" s="39"/>
      <c r="O34" s="29"/>
      <c r="P34" s="27"/>
      <c r="Q34" s="28"/>
      <c r="R34" s="29"/>
      <c r="S34" s="27"/>
    </row>
    <row r="35" spans="1:19" s="33" customFormat="1">
      <c r="A35" s="37"/>
      <c r="B35" s="28"/>
      <c r="F35" s="47"/>
      <c r="G35" s="48"/>
      <c r="H35" s="48"/>
      <c r="I35" s="48"/>
      <c r="K35" s="28"/>
      <c r="L35" s="28"/>
      <c r="M35" s="28"/>
      <c r="N35" s="39"/>
      <c r="O35" s="47"/>
      <c r="P35" s="48"/>
      <c r="Q35" s="28"/>
      <c r="R35" s="47"/>
      <c r="S35" s="48"/>
    </row>
  </sheetData>
  <mergeCells count="13">
    <mergeCell ref="A1:J1"/>
    <mergeCell ref="A3:J3"/>
    <mergeCell ref="A5:A6"/>
    <mergeCell ref="B5:B6"/>
    <mergeCell ref="C5:C6"/>
    <mergeCell ref="D5:D6"/>
    <mergeCell ref="E5:E6"/>
    <mergeCell ref="F5:F6"/>
    <mergeCell ref="J5:J6"/>
    <mergeCell ref="G5:I5"/>
    <mergeCell ref="A29:E29"/>
    <mergeCell ref="B31:C31"/>
    <mergeCell ref="G31:H31"/>
  </mergeCells>
  <phoneticPr fontId="22" type="noConversion"/>
  <printOptions horizontalCentered="1"/>
  <pageMargins left="0.39370078740157483" right="0.39370078740157483" top="0.59055118110236227" bottom="0.39370078740157483" header="0.31496062992125984" footer="0.31496062992125984"/>
  <pageSetup paperSize="9" scale="94" orientation="landscape" r:id="rId1"/>
</worksheet>
</file>

<file path=xl/worksheets/sheet5.xml><?xml version="1.0" encoding="utf-8"?>
<worksheet xmlns="http://schemas.openxmlformats.org/spreadsheetml/2006/main" xmlns:r="http://schemas.openxmlformats.org/officeDocument/2006/relationships">
  <sheetPr>
    <tabColor theme="5" tint="-0.249977111117893"/>
  </sheetPr>
  <dimension ref="A1:L31"/>
  <sheetViews>
    <sheetView view="pageBreakPreview" zoomScale="60" zoomScaleNormal="86" workbookViewId="0">
      <selection activeCell="A27" sqref="A27"/>
    </sheetView>
  </sheetViews>
  <sheetFormatPr defaultRowHeight="15.75"/>
  <cols>
    <col min="1" max="1" width="5.85546875" style="17" customWidth="1"/>
    <col min="2" max="2" width="14.140625" style="13" customWidth="1"/>
    <col min="3" max="3" width="30.28515625" style="13" customWidth="1"/>
    <col min="4" max="4" width="11.7109375" style="14" customWidth="1"/>
    <col min="5" max="5" width="12.85546875" style="14" customWidth="1"/>
    <col min="6" max="6" width="12.42578125" style="14" customWidth="1"/>
    <col min="7" max="9" width="11.7109375" style="14" customWidth="1"/>
    <col min="10" max="10" width="22.28515625" style="14" customWidth="1"/>
    <col min="11" max="11" width="7" style="21" bestFit="1" customWidth="1"/>
    <col min="12" max="12" width="6.5703125" style="21" bestFit="1" customWidth="1"/>
    <col min="13" max="16384" width="9.140625" style="13"/>
  </cols>
  <sheetData>
    <row r="1" spans="1:12" ht="33" customHeight="1">
      <c r="I1" s="186" t="s">
        <v>210</v>
      </c>
      <c r="J1" s="186"/>
    </row>
    <row r="2" spans="1:12" s="12" customFormat="1" ht="15" customHeight="1">
      <c r="A2" s="146" t="s">
        <v>111</v>
      </c>
      <c r="B2" s="146"/>
      <c r="C2" s="146"/>
      <c r="D2" s="146"/>
      <c r="E2" s="146"/>
      <c r="F2" s="146"/>
      <c r="G2" s="146"/>
      <c r="H2" s="146"/>
      <c r="I2" s="146"/>
      <c r="J2" s="146"/>
      <c r="K2" s="20"/>
      <c r="L2" s="20"/>
    </row>
    <row r="3" spans="1:12">
      <c r="A3" s="8"/>
    </row>
    <row r="4" spans="1:12">
      <c r="A4" s="146" t="s">
        <v>72</v>
      </c>
      <c r="B4" s="146"/>
      <c r="C4" s="146"/>
      <c r="D4" s="146"/>
      <c r="E4" s="146"/>
      <c r="F4" s="146"/>
      <c r="G4" s="146"/>
      <c r="H4" s="146"/>
      <c r="I4" s="146"/>
      <c r="J4" s="146"/>
    </row>
    <row r="5" spans="1:12">
      <c r="A5" s="8" t="s">
        <v>144</v>
      </c>
    </row>
    <row r="6" spans="1:12" s="16" customFormat="1" ht="46.5" customHeight="1">
      <c r="A6" s="192" t="s">
        <v>110</v>
      </c>
      <c r="B6" s="192" t="s">
        <v>112</v>
      </c>
      <c r="C6" s="192" t="s">
        <v>113</v>
      </c>
      <c r="D6" s="192" t="s">
        <v>114</v>
      </c>
      <c r="E6" s="192" t="s">
        <v>115</v>
      </c>
      <c r="F6" s="192" t="s">
        <v>116</v>
      </c>
      <c r="G6" s="148" t="s">
        <v>117</v>
      </c>
      <c r="H6" s="149"/>
      <c r="I6" s="150"/>
      <c r="J6" s="192" t="s">
        <v>118</v>
      </c>
      <c r="K6" s="15"/>
      <c r="L6" s="15"/>
    </row>
    <row r="7" spans="1:12" ht="30.75" customHeight="1">
      <c r="A7" s="193"/>
      <c r="B7" s="193"/>
      <c r="C7" s="193"/>
      <c r="D7" s="193"/>
      <c r="E7" s="193"/>
      <c r="F7" s="193"/>
      <c r="G7" s="42" t="s">
        <v>121</v>
      </c>
      <c r="H7" s="11" t="s">
        <v>122</v>
      </c>
      <c r="I7" s="11" t="s">
        <v>0</v>
      </c>
      <c r="J7" s="193"/>
    </row>
    <row r="8" spans="1:12" ht="33.75" customHeight="1">
      <c r="A8" s="189">
        <v>1</v>
      </c>
      <c r="B8" s="184" t="s">
        <v>123</v>
      </c>
      <c r="C8" s="147" t="s">
        <v>57</v>
      </c>
      <c r="D8" s="160" t="s">
        <v>79</v>
      </c>
      <c r="E8" s="158" t="s">
        <v>125</v>
      </c>
      <c r="F8" s="70" t="s">
        <v>126</v>
      </c>
      <c r="G8" s="52">
        <v>140</v>
      </c>
      <c r="H8" s="71">
        <v>147.9</v>
      </c>
      <c r="I8" s="71">
        <v>155.30000000000001</v>
      </c>
      <c r="J8" s="173" t="s">
        <v>62</v>
      </c>
    </row>
    <row r="9" spans="1:12" ht="43.5" customHeight="1">
      <c r="A9" s="190"/>
      <c r="B9" s="191"/>
      <c r="C9" s="147"/>
      <c r="D9" s="160"/>
      <c r="E9" s="158"/>
      <c r="F9" s="75" t="s">
        <v>127</v>
      </c>
      <c r="G9" s="78">
        <v>260</v>
      </c>
      <c r="H9" s="74">
        <v>274.5</v>
      </c>
      <c r="I9" s="74">
        <v>288.2</v>
      </c>
      <c r="J9" s="174"/>
    </row>
    <row r="10" spans="1:12" ht="67.5" customHeight="1">
      <c r="A10" s="68">
        <v>2</v>
      </c>
      <c r="B10" s="191"/>
      <c r="C10" s="67" t="s">
        <v>58</v>
      </c>
      <c r="D10" s="70" t="s">
        <v>79</v>
      </c>
      <c r="E10" s="70" t="s">
        <v>125</v>
      </c>
      <c r="F10" s="70" t="s">
        <v>126</v>
      </c>
      <c r="G10" s="40">
        <v>63.1</v>
      </c>
      <c r="H10" s="67">
        <v>66.599999999999994</v>
      </c>
      <c r="I10" s="67">
        <v>69.900000000000006</v>
      </c>
      <c r="J10" s="174"/>
    </row>
    <row r="11" spans="1:12" ht="39.75" customHeight="1">
      <c r="A11" s="68">
        <v>3</v>
      </c>
      <c r="B11" s="191"/>
      <c r="C11" s="176" t="s">
        <v>59</v>
      </c>
      <c r="D11" s="156" t="s">
        <v>79</v>
      </c>
      <c r="E11" s="156" t="s">
        <v>125</v>
      </c>
      <c r="F11" s="70" t="s">
        <v>126</v>
      </c>
      <c r="G11" s="52">
        <v>30.4</v>
      </c>
      <c r="H11" s="67">
        <v>32.1</v>
      </c>
      <c r="I11" s="67">
        <v>33.700000000000003</v>
      </c>
      <c r="J11" s="174"/>
    </row>
    <row r="12" spans="1:12" ht="42" customHeight="1">
      <c r="A12" s="68">
        <v>4</v>
      </c>
      <c r="B12" s="191"/>
      <c r="C12" s="177"/>
      <c r="D12" s="157"/>
      <c r="E12" s="157"/>
      <c r="F12" s="75" t="s">
        <v>127</v>
      </c>
      <c r="G12" s="78">
        <v>30.4</v>
      </c>
      <c r="H12" s="74">
        <v>32.1</v>
      </c>
      <c r="I12" s="74">
        <v>33.700000000000003</v>
      </c>
      <c r="J12" s="175"/>
    </row>
    <row r="13" spans="1:12" ht="38.25" customHeight="1">
      <c r="A13" s="68">
        <v>5</v>
      </c>
      <c r="B13" s="191"/>
      <c r="C13" s="147" t="s">
        <v>60</v>
      </c>
      <c r="D13" s="156" t="s">
        <v>79</v>
      </c>
      <c r="E13" s="158" t="s">
        <v>125</v>
      </c>
      <c r="F13" s="70" t="s">
        <v>126</v>
      </c>
      <c r="G13" s="52">
        <v>30.5</v>
      </c>
      <c r="H13" s="71">
        <v>32.200000000000003</v>
      </c>
      <c r="I13" s="71">
        <v>33.799999999999997</v>
      </c>
      <c r="J13" s="152" t="s">
        <v>63</v>
      </c>
    </row>
    <row r="14" spans="1:12" ht="41.25" customHeight="1">
      <c r="A14" s="68">
        <v>6</v>
      </c>
      <c r="B14" s="191"/>
      <c r="C14" s="147"/>
      <c r="D14" s="157"/>
      <c r="E14" s="158"/>
      <c r="F14" s="75" t="s">
        <v>127</v>
      </c>
      <c r="G14" s="78">
        <v>158.6</v>
      </c>
      <c r="H14" s="74">
        <v>167.5</v>
      </c>
      <c r="I14" s="74">
        <v>175.9</v>
      </c>
      <c r="J14" s="152"/>
    </row>
    <row r="15" spans="1:12" ht="67.5" customHeight="1">
      <c r="A15" s="68">
        <v>7</v>
      </c>
      <c r="B15" s="185"/>
      <c r="C15" s="67" t="s">
        <v>61</v>
      </c>
      <c r="D15" s="70" t="s">
        <v>79</v>
      </c>
      <c r="E15" s="70" t="s">
        <v>125</v>
      </c>
      <c r="F15" s="70" t="s">
        <v>126</v>
      </c>
      <c r="G15" s="52">
        <v>30</v>
      </c>
      <c r="H15" s="71">
        <v>31.7</v>
      </c>
      <c r="I15" s="71">
        <v>33.299999999999997</v>
      </c>
      <c r="J15" s="72" t="s">
        <v>131</v>
      </c>
    </row>
    <row r="16" spans="1:12" ht="81">
      <c r="A16" s="68">
        <v>8</v>
      </c>
      <c r="B16" s="67" t="s">
        <v>148</v>
      </c>
      <c r="C16" s="67" t="s">
        <v>132</v>
      </c>
      <c r="D16" s="70" t="s">
        <v>79</v>
      </c>
      <c r="E16" s="70" t="s">
        <v>133</v>
      </c>
      <c r="F16" s="70" t="s">
        <v>134</v>
      </c>
      <c r="G16" s="52">
        <f>453.2+71.5+100+110.394</f>
        <v>735.09400000000005</v>
      </c>
      <c r="H16" s="71">
        <f>75.5+478.6+100</f>
        <v>654.1</v>
      </c>
      <c r="I16" s="71">
        <f>502.5+79.3+100</f>
        <v>681.8</v>
      </c>
      <c r="J16" s="72" t="s">
        <v>83</v>
      </c>
    </row>
    <row r="17" spans="1:12" ht="30">
      <c r="A17" s="178" t="s">
        <v>135</v>
      </c>
      <c r="B17" s="179"/>
      <c r="C17" s="179"/>
      <c r="D17" s="179"/>
      <c r="E17" s="180"/>
      <c r="F17" s="9" t="s">
        <v>126</v>
      </c>
      <c r="G17" s="96">
        <f>G16+G8+G10+G11+G13+G15</f>
        <v>1029.0940000000001</v>
      </c>
      <c r="H17" s="109">
        <f>H16+H8+H10+H11+H13+H15</f>
        <v>964.60000000000014</v>
      </c>
      <c r="I17" s="109">
        <f>I16+I8+I10+I11+I13+I15</f>
        <v>1007.7999999999998</v>
      </c>
      <c r="J17" s="184"/>
      <c r="K17" s="22"/>
      <c r="L17" s="22"/>
    </row>
    <row r="18" spans="1:12" ht="45">
      <c r="A18" s="181"/>
      <c r="B18" s="182"/>
      <c r="C18" s="182"/>
      <c r="D18" s="182"/>
      <c r="E18" s="183"/>
      <c r="F18" s="5" t="s">
        <v>127</v>
      </c>
      <c r="G18" s="110">
        <f>G14+G9+G12</f>
        <v>449</v>
      </c>
      <c r="H18" s="110">
        <f>H14+H9+H12</f>
        <v>474.1</v>
      </c>
      <c r="I18" s="110">
        <f>I14+I9+I12</f>
        <v>497.8</v>
      </c>
      <c r="J18" s="185"/>
      <c r="K18" s="22"/>
      <c r="L18" s="22"/>
    </row>
    <row r="19" spans="1:12" s="14" customFormat="1" hidden="1">
      <c r="A19" s="8" t="s">
        <v>136</v>
      </c>
      <c r="B19" s="13"/>
      <c r="C19" s="13"/>
      <c r="F19" s="14" t="s">
        <v>87</v>
      </c>
      <c r="G19" s="14">
        <v>294</v>
      </c>
      <c r="H19" s="14">
        <v>310.5</v>
      </c>
      <c r="I19" s="14">
        <v>326</v>
      </c>
      <c r="K19" s="21"/>
      <c r="L19" s="21"/>
    </row>
    <row r="20" spans="1:12" s="113" customFormat="1" hidden="1">
      <c r="A20" s="111"/>
      <c r="B20" s="112"/>
      <c r="C20" s="112"/>
      <c r="F20" s="113" t="s">
        <v>86</v>
      </c>
      <c r="G20" s="113">
        <v>449</v>
      </c>
      <c r="H20" s="113">
        <v>474.1</v>
      </c>
      <c r="I20" s="113">
        <v>497.8</v>
      </c>
      <c r="K20" s="114"/>
      <c r="L20" s="114"/>
    </row>
    <row r="21" spans="1:12" s="14" customFormat="1" hidden="1">
      <c r="A21" s="8"/>
      <c r="B21" s="13"/>
      <c r="C21" s="13"/>
      <c r="F21" s="14" t="s">
        <v>84</v>
      </c>
      <c r="G21" s="33">
        <v>71.5</v>
      </c>
      <c r="H21" s="33">
        <v>75.5</v>
      </c>
      <c r="I21" s="33">
        <v>79.3</v>
      </c>
      <c r="K21" s="21"/>
      <c r="L21" s="21"/>
    </row>
    <row r="22" spans="1:12" s="14" customFormat="1" hidden="1">
      <c r="A22" s="8"/>
      <c r="B22" s="13"/>
      <c r="C22" s="13"/>
      <c r="F22" s="14" t="s">
        <v>85</v>
      </c>
      <c r="G22" s="14">
        <v>453.2</v>
      </c>
      <c r="H22" s="14">
        <v>478.6</v>
      </c>
      <c r="I22" s="14">
        <v>502.5</v>
      </c>
      <c r="K22" s="21"/>
      <c r="L22" s="21"/>
    </row>
    <row r="23" spans="1:12" s="88" customFormat="1" hidden="1">
      <c r="A23" s="8"/>
      <c r="B23" s="107"/>
      <c r="C23" s="107"/>
      <c r="F23" s="88" t="s">
        <v>88</v>
      </c>
      <c r="G23" s="88">
        <f>G19+G21+G22</f>
        <v>818.7</v>
      </c>
      <c r="H23" s="88">
        <f>H19+H21+H22</f>
        <v>864.6</v>
      </c>
      <c r="I23" s="88">
        <f>I19+I21+I22</f>
        <v>907.8</v>
      </c>
      <c r="K23" s="108"/>
      <c r="L23" s="108"/>
    </row>
    <row r="24" spans="1:12" s="116" customFormat="1" hidden="1">
      <c r="A24" s="111"/>
      <c r="B24" s="115"/>
      <c r="C24" s="115"/>
      <c r="F24" s="116" t="s">
        <v>89</v>
      </c>
      <c r="G24" s="118">
        <f>G20</f>
        <v>449</v>
      </c>
      <c r="H24" s="118">
        <f>H20</f>
        <v>474.1</v>
      </c>
      <c r="I24" s="118">
        <f>I20</f>
        <v>497.8</v>
      </c>
      <c r="K24" s="117"/>
      <c r="L24" s="117"/>
    </row>
    <row r="25" spans="1:12" ht="50.25" customHeight="1">
      <c r="A25" s="187" t="s">
        <v>209</v>
      </c>
      <c r="B25" s="187"/>
      <c r="C25" s="187"/>
      <c r="D25" s="187"/>
      <c r="E25" s="187"/>
      <c r="F25" s="187"/>
      <c r="G25" s="187"/>
      <c r="H25" s="187"/>
      <c r="I25" s="187"/>
      <c r="J25" s="187"/>
    </row>
    <row r="26" spans="1:12">
      <c r="A26" s="188" t="s">
        <v>211</v>
      </c>
      <c r="B26" s="188"/>
      <c r="C26" s="188"/>
      <c r="D26" s="188"/>
      <c r="E26" s="188"/>
      <c r="F26" s="188"/>
      <c r="G26" s="188"/>
      <c r="H26" s="188"/>
      <c r="I26" s="188"/>
      <c r="J26" s="188"/>
    </row>
    <row r="31" spans="1:12">
      <c r="B31" s="163"/>
      <c r="C31" s="163"/>
      <c r="G31" s="186"/>
      <c r="H31" s="186"/>
    </row>
  </sheetData>
  <mergeCells count="30">
    <mergeCell ref="J6:J7"/>
    <mergeCell ref="A4:J4"/>
    <mergeCell ref="I1:J1"/>
    <mergeCell ref="A2:J2"/>
    <mergeCell ref="A6:A7"/>
    <mergeCell ref="B6:B7"/>
    <mergeCell ref="C6:C7"/>
    <mergeCell ref="D6:D7"/>
    <mergeCell ref="E6:E7"/>
    <mergeCell ref="F6:F7"/>
    <mergeCell ref="B31:C31"/>
    <mergeCell ref="G31:H31"/>
    <mergeCell ref="A25:J25"/>
    <mergeCell ref="A26:J26"/>
    <mergeCell ref="G6:I6"/>
    <mergeCell ref="A8:A9"/>
    <mergeCell ref="C8:C9"/>
    <mergeCell ref="D8:D9"/>
    <mergeCell ref="E8:E9"/>
    <mergeCell ref="B8:B15"/>
    <mergeCell ref="J8:J12"/>
    <mergeCell ref="C11:C12"/>
    <mergeCell ref="D11:D12"/>
    <mergeCell ref="E11:E12"/>
    <mergeCell ref="A17:E18"/>
    <mergeCell ref="J17:J18"/>
    <mergeCell ref="J13:J14"/>
    <mergeCell ref="C13:C14"/>
    <mergeCell ref="D13:D14"/>
    <mergeCell ref="E13:E14"/>
  </mergeCells>
  <phoneticPr fontId="22" type="noConversion"/>
  <pageMargins left="0.39370078740157483" right="0.39370078740157483" top="0.59055118110236227" bottom="0.3937007874015748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A1:M24"/>
  <sheetViews>
    <sheetView zoomScale="93" zoomScaleNormal="93" workbookViewId="0">
      <selection activeCell="F12" sqref="F12:J12"/>
    </sheetView>
  </sheetViews>
  <sheetFormatPr defaultRowHeight="15.75"/>
  <cols>
    <col min="1" max="1" width="5.85546875" style="17" customWidth="1"/>
    <col min="2" max="2" width="15.28515625" style="13" customWidth="1"/>
    <col min="3" max="3" width="31" style="13" customWidth="1"/>
    <col min="4" max="4" width="11.7109375" style="14" customWidth="1"/>
    <col min="5" max="5" width="12.85546875" style="14" customWidth="1"/>
    <col min="6" max="6" width="12.42578125" style="14" customWidth="1"/>
    <col min="7" max="10" width="8.5703125" style="14" customWidth="1"/>
    <col min="11" max="11" width="15" style="14" customWidth="1"/>
    <col min="12" max="13" width="6.5703125" style="21" bestFit="1" customWidth="1"/>
    <col min="14" max="16384" width="9.140625" style="13"/>
  </cols>
  <sheetData>
    <row r="1" spans="1:13" s="12" customFormat="1" ht="15" customHeight="1">
      <c r="A1" s="146" t="s">
        <v>111</v>
      </c>
      <c r="B1" s="146"/>
      <c r="C1" s="146"/>
      <c r="D1" s="146"/>
      <c r="E1" s="146"/>
      <c r="F1" s="146"/>
      <c r="G1" s="146"/>
      <c r="H1" s="146"/>
      <c r="I1" s="146"/>
      <c r="J1" s="146"/>
      <c r="K1" s="146"/>
      <c r="L1" s="20"/>
      <c r="M1" s="20"/>
    </row>
    <row r="2" spans="1:13">
      <c r="A2" s="8"/>
    </row>
    <row r="3" spans="1:13">
      <c r="A3" s="146" t="s">
        <v>139</v>
      </c>
      <c r="B3" s="146"/>
      <c r="C3" s="146"/>
      <c r="D3" s="146"/>
      <c r="E3" s="146"/>
      <c r="F3" s="146"/>
      <c r="G3" s="146"/>
      <c r="H3" s="146"/>
      <c r="I3" s="146"/>
      <c r="J3" s="146"/>
      <c r="K3" s="146"/>
    </row>
    <row r="4" spans="1:13">
      <c r="A4" s="8" t="s">
        <v>144</v>
      </c>
    </row>
    <row r="5" spans="1:13" s="16" customFormat="1" ht="46.5" customHeight="1">
      <c r="A5" s="192" t="s">
        <v>110</v>
      </c>
      <c r="B5" s="192" t="s">
        <v>112</v>
      </c>
      <c r="C5" s="192" t="s">
        <v>113</v>
      </c>
      <c r="D5" s="192" t="s">
        <v>114</v>
      </c>
      <c r="E5" s="192" t="s">
        <v>115</v>
      </c>
      <c r="F5" s="192" t="s">
        <v>116</v>
      </c>
      <c r="G5" s="147" t="s">
        <v>117</v>
      </c>
      <c r="H5" s="147"/>
      <c r="I5" s="147"/>
      <c r="J5" s="147"/>
      <c r="K5" s="192" t="s">
        <v>118</v>
      </c>
      <c r="L5" s="15"/>
      <c r="M5" s="15"/>
    </row>
    <row r="6" spans="1:13" ht="30.75" customHeight="1">
      <c r="A6" s="193"/>
      <c r="B6" s="193"/>
      <c r="C6" s="193"/>
      <c r="D6" s="193"/>
      <c r="E6" s="193"/>
      <c r="F6" s="193"/>
      <c r="G6" s="11" t="s">
        <v>119</v>
      </c>
      <c r="H6" s="11" t="s">
        <v>120</v>
      </c>
      <c r="I6" s="11" t="s">
        <v>121</v>
      </c>
      <c r="J6" s="11" t="s">
        <v>122</v>
      </c>
      <c r="K6" s="193"/>
    </row>
    <row r="7" spans="1:13" ht="36" customHeight="1">
      <c r="A7" s="195">
        <v>1</v>
      </c>
      <c r="B7" s="196" t="s">
        <v>123</v>
      </c>
      <c r="C7" s="194" t="s">
        <v>124</v>
      </c>
      <c r="D7" s="197" t="s">
        <v>137</v>
      </c>
      <c r="E7" s="197" t="s">
        <v>125</v>
      </c>
      <c r="F7" s="9" t="s">
        <v>126</v>
      </c>
      <c r="G7" s="2">
        <v>80.92</v>
      </c>
      <c r="H7" s="1">
        <v>121.95</v>
      </c>
      <c r="I7" s="2">
        <v>129.1</v>
      </c>
      <c r="J7" s="2">
        <v>135.6</v>
      </c>
      <c r="K7" s="196" t="s">
        <v>142</v>
      </c>
      <c r="L7" s="22"/>
      <c r="M7" s="22"/>
    </row>
    <row r="8" spans="1:13" ht="43.5" customHeight="1">
      <c r="A8" s="195"/>
      <c r="B8" s="196"/>
      <c r="C8" s="194"/>
      <c r="D8" s="197"/>
      <c r="E8" s="197"/>
      <c r="F8" s="5" t="s">
        <v>127</v>
      </c>
      <c r="G8" s="6">
        <v>159</v>
      </c>
      <c r="H8" s="6">
        <v>242.1</v>
      </c>
      <c r="I8" s="6">
        <v>256.39999999999998</v>
      </c>
      <c r="J8" s="6">
        <v>269.2</v>
      </c>
      <c r="K8" s="196"/>
      <c r="L8" s="22"/>
      <c r="M8" s="22"/>
    </row>
    <row r="9" spans="1:13" ht="63.75">
      <c r="A9" s="195"/>
      <c r="B9" s="196"/>
      <c r="C9" s="23" t="s">
        <v>128</v>
      </c>
      <c r="D9" s="4" t="s">
        <v>137</v>
      </c>
      <c r="E9" s="4" t="s">
        <v>125</v>
      </c>
      <c r="F9" s="9" t="s">
        <v>126</v>
      </c>
      <c r="G9" s="9">
        <v>70.84</v>
      </c>
      <c r="H9" s="2">
        <v>58.8</v>
      </c>
      <c r="I9" s="9">
        <v>62.3</v>
      </c>
      <c r="J9" s="9">
        <v>65.400000000000006</v>
      </c>
      <c r="K9" s="196"/>
      <c r="L9" s="22"/>
      <c r="M9" s="22"/>
    </row>
    <row r="10" spans="1:13" ht="75">
      <c r="A10" s="195"/>
      <c r="B10" s="196"/>
      <c r="C10" s="24" t="s">
        <v>146</v>
      </c>
      <c r="D10" s="4" t="s">
        <v>138</v>
      </c>
      <c r="E10" s="4" t="s">
        <v>125</v>
      </c>
      <c r="F10" s="9" t="s">
        <v>126</v>
      </c>
      <c r="G10" s="9">
        <v>0</v>
      </c>
      <c r="H10" s="1">
        <v>28.35</v>
      </c>
      <c r="I10" s="2">
        <v>30</v>
      </c>
      <c r="J10" s="9">
        <v>31.5</v>
      </c>
      <c r="K10" s="196"/>
      <c r="L10" s="22"/>
      <c r="M10" s="22"/>
    </row>
    <row r="11" spans="1:13" ht="45" customHeight="1">
      <c r="A11" s="195"/>
      <c r="B11" s="196"/>
      <c r="C11" s="194" t="s">
        <v>129</v>
      </c>
      <c r="D11" s="151" t="s">
        <v>140</v>
      </c>
      <c r="E11" s="151" t="s">
        <v>125</v>
      </c>
      <c r="F11" s="9" t="s">
        <v>126</v>
      </c>
      <c r="G11" s="2">
        <v>31.92</v>
      </c>
      <c r="H11" s="2">
        <v>27.5</v>
      </c>
      <c r="I11" s="2">
        <v>29.1</v>
      </c>
      <c r="J11" s="2">
        <v>30.6</v>
      </c>
      <c r="K11" s="196" t="s">
        <v>143</v>
      </c>
      <c r="L11" s="22"/>
      <c r="M11" s="22"/>
    </row>
    <row r="12" spans="1:13" ht="45">
      <c r="A12" s="195"/>
      <c r="B12" s="196"/>
      <c r="C12" s="194"/>
      <c r="D12" s="151"/>
      <c r="E12" s="151"/>
      <c r="F12" s="5" t="s">
        <v>127</v>
      </c>
      <c r="G12" s="6">
        <v>159.6</v>
      </c>
      <c r="H12" s="6">
        <v>178.4</v>
      </c>
      <c r="I12" s="6">
        <v>188.9</v>
      </c>
      <c r="J12" s="6">
        <v>198.4</v>
      </c>
      <c r="K12" s="196"/>
      <c r="L12" s="22"/>
      <c r="M12" s="22"/>
    </row>
    <row r="13" spans="1:13" ht="69" customHeight="1">
      <c r="A13" s="195"/>
      <c r="B13" s="196"/>
      <c r="C13" s="23" t="s">
        <v>130</v>
      </c>
      <c r="D13" s="7" t="s">
        <v>140</v>
      </c>
      <c r="E13" s="7" t="s">
        <v>125</v>
      </c>
      <c r="F13" s="9" t="s">
        <v>126</v>
      </c>
      <c r="G13" s="2">
        <v>23.8</v>
      </c>
      <c r="H13" s="2">
        <v>26.1</v>
      </c>
      <c r="I13" s="2">
        <v>27.7</v>
      </c>
      <c r="J13" s="2">
        <v>29</v>
      </c>
      <c r="K13" s="9" t="s">
        <v>131</v>
      </c>
      <c r="L13" s="22"/>
      <c r="M13" s="22"/>
    </row>
    <row r="14" spans="1:13" ht="166.5" customHeight="1">
      <c r="A14" s="10">
        <v>2</v>
      </c>
      <c r="B14" s="9" t="s">
        <v>148</v>
      </c>
      <c r="C14" s="23" t="s">
        <v>132</v>
      </c>
      <c r="D14" s="7" t="s">
        <v>141</v>
      </c>
      <c r="E14" s="7" t="s">
        <v>133</v>
      </c>
      <c r="F14" s="9" t="s">
        <v>134</v>
      </c>
      <c r="G14" s="2">
        <v>400</v>
      </c>
      <c r="H14" s="2">
        <v>422</v>
      </c>
      <c r="I14" s="2">
        <v>443.9</v>
      </c>
      <c r="J14" s="2">
        <v>466.1</v>
      </c>
      <c r="K14" s="9" t="s">
        <v>147</v>
      </c>
      <c r="L14" s="22"/>
      <c r="M14" s="22"/>
    </row>
    <row r="15" spans="1:13" ht="30">
      <c r="A15" s="178" t="s">
        <v>135</v>
      </c>
      <c r="B15" s="179"/>
      <c r="C15" s="179"/>
      <c r="D15" s="179"/>
      <c r="E15" s="180"/>
      <c r="F15" s="9" t="s">
        <v>126</v>
      </c>
      <c r="G15" s="3">
        <f>G14+G7+G9+G10+G11+G13</f>
        <v>607.4799999999999</v>
      </c>
      <c r="H15" s="3">
        <f>H14+H7+H9+H10+H11+H13</f>
        <v>684.7</v>
      </c>
      <c r="I15" s="3">
        <f>I14+I7+I9+I10+I11+I13</f>
        <v>722.1</v>
      </c>
      <c r="J15" s="3">
        <f>J14+J7+J9+J10+J11+J13</f>
        <v>758.2</v>
      </c>
      <c r="K15" s="184"/>
      <c r="L15" s="22"/>
      <c r="M15" s="22"/>
    </row>
    <row r="16" spans="1:13" ht="45">
      <c r="A16" s="181"/>
      <c r="B16" s="182"/>
      <c r="C16" s="182"/>
      <c r="D16" s="182"/>
      <c r="E16" s="183"/>
      <c r="F16" s="5" t="s">
        <v>127</v>
      </c>
      <c r="G16" s="25">
        <f>G12+G8</f>
        <v>318.60000000000002</v>
      </c>
      <c r="H16" s="25">
        <f>H12+H8</f>
        <v>420.5</v>
      </c>
      <c r="I16" s="25">
        <f>I12+I8</f>
        <v>445.29999999999995</v>
      </c>
      <c r="J16" s="25">
        <f>J12+J8</f>
        <v>467.6</v>
      </c>
      <c r="K16" s="185"/>
      <c r="L16" s="22"/>
      <c r="M16" s="22"/>
    </row>
    <row r="17" spans="1:10">
      <c r="A17" s="8" t="s">
        <v>136</v>
      </c>
    </row>
    <row r="18" spans="1:10">
      <c r="A18" s="8"/>
    </row>
    <row r="19" spans="1:10">
      <c r="A19" s="8"/>
      <c r="B19" s="163"/>
      <c r="C19" s="163"/>
      <c r="H19" s="186"/>
      <c r="I19" s="186"/>
      <c r="J19" s="186"/>
    </row>
    <row r="20" spans="1:10" ht="9.75" customHeight="1">
      <c r="A20" s="8"/>
    </row>
    <row r="21" spans="1:10">
      <c r="A21" s="8"/>
    </row>
    <row r="22" spans="1:10">
      <c r="A22" s="8"/>
    </row>
    <row r="23" spans="1:10">
      <c r="A23" s="8"/>
    </row>
    <row r="24" spans="1:10">
      <c r="A24" s="8"/>
    </row>
  </sheetData>
  <mergeCells count="24">
    <mergeCell ref="K15:K16"/>
    <mergeCell ref="C7:C8"/>
    <mergeCell ref="E5:E6"/>
    <mergeCell ref="F5:F6"/>
    <mergeCell ref="D7:D8"/>
    <mergeCell ref="C5:C6"/>
    <mergeCell ref="D5:D6"/>
    <mergeCell ref="K11:K12"/>
    <mergeCell ref="A3:K3"/>
    <mergeCell ref="A1:K1"/>
    <mergeCell ref="K5:K6"/>
    <mergeCell ref="A7:A13"/>
    <mergeCell ref="B7:B13"/>
    <mergeCell ref="E7:E8"/>
    <mergeCell ref="B5:B6"/>
    <mergeCell ref="A5:A6"/>
    <mergeCell ref="K7:K10"/>
    <mergeCell ref="G5:J5"/>
    <mergeCell ref="B19:C19"/>
    <mergeCell ref="E11:E12"/>
    <mergeCell ref="C11:C12"/>
    <mergeCell ref="H19:J19"/>
    <mergeCell ref="D11:D12"/>
    <mergeCell ref="A15:E16"/>
  </mergeCells>
  <phoneticPr fontId="22" type="noConversion"/>
  <pageMargins left="0.39370078740157483" right="0.39370078740157483" top="0.59055118110236227"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sheetPr>
    <tabColor theme="5" tint="-0.249977111117893"/>
  </sheetPr>
  <dimension ref="A1:L27"/>
  <sheetViews>
    <sheetView tabSelected="1" view="pageBreakPreview" zoomScale="90" zoomScaleNormal="82" zoomScaleSheetLayoutView="90" workbookViewId="0">
      <selection activeCell="A2" sqref="A2:J2"/>
    </sheetView>
  </sheetViews>
  <sheetFormatPr defaultRowHeight="15.75"/>
  <cols>
    <col min="1" max="1" width="4" style="50" customWidth="1"/>
    <col min="2" max="2" width="21.85546875" style="28" customWidth="1"/>
    <col min="3" max="3" width="27.7109375" style="33" customWidth="1"/>
    <col min="4" max="4" width="11.140625" style="33" customWidth="1"/>
    <col min="5" max="5" width="12.5703125" style="33" customWidth="1"/>
    <col min="6" max="6" width="11.28515625" style="33" customWidth="1"/>
    <col min="7" max="9" width="10.7109375" style="121" customWidth="1"/>
    <col min="10" max="10" width="24.5703125" style="33" customWidth="1"/>
    <col min="11" max="16384" width="9.140625" style="30"/>
  </cols>
  <sheetData>
    <row r="1" spans="1:12" s="13" customFormat="1" ht="39" customHeight="1">
      <c r="A1" s="17"/>
      <c r="D1" s="14"/>
      <c r="E1" s="14"/>
      <c r="F1" s="14"/>
      <c r="I1" s="186" t="s">
        <v>210</v>
      </c>
      <c r="J1" s="186"/>
      <c r="K1" s="21"/>
      <c r="L1" s="21"/>
    </row>
    <row r="2" spans="1:12" s="38" customFormat="1">
      <c r="A2" s="171" t="s">
        <v>54</v>
      </c>
      <c r="B2" s="171"/>
      <c r="C2" s="171"/>
      <c r="D2" s="171"/>
      <c r="E2" s="171"/>
      <c r="F2" s="171"/>
      <c r="G2" s="171"/>
      <c r="H2" s="171"/>
      <c r="I2" s="171"/>
      <c r="J2" s="171"/>
    </row>
    <row r="3" spans="1:12">
      <c r="A3" s="37"/>
    </row>
    <row r="4" spans="1:12" s="58" customFormat="1" ht="47.25" customHeight="1">
      <c r="A4" s="198" t="s">
        <v>92</v>
      </c>
      <c r="B4" s="198"/>
      <c r="C4" s="198"/>
      <c r="D4" s="198"/>
      <c r="E4" s="198"/>
      <c r="F4" s="198"/>
      <c r="G4" s="198"/>
      <c r="H4" s="198"/>
      <c r="I4" s="198"/>
      <c r="J4" s="198"/>
    </row>
    <row r="5" spans="1:12">
      <c r="A5" s="37" t="s">
        <v>144</v>
      </c>
    </row>
    <row r="6" spans="1:12" s="41" customFormat="1" ht="45" customHeight="1">
      <c r="A6" s="161" t="s">
        <v>110</v>
      </c>
      <c r="B6" s="172" t="s">
        <v>112</v>
      </c>
      <c r="C6" s="161" t="s">
        <v>113</v>
      </c>
      <c r="D6" s="161" t="s">
        <v>114</v>
      </c>
      <c r="E6" s="161" t="s">
        <v>115</v>
      </c>
      <c r="F6" s="161" t="s">
        <v>149</v>
      </c>
      <c r="G6" s="199" t="s">
        <v>117</v>
      </c>
      <c r="H6" s="200"/>
      <c r="I6" s="201"/>
      <c r="J6" s="161" t="s">
        <v>118</v>
      </c>
    </row>
    <row r="7" spans="1:12" ht="24" customHeight="1">
      <c r="A7" s="161"/>
      <c r="B7" s="172"/>
      <c r="C7" s="161"/>
      <c r="D7" s="161"/>
      <c r="E7" s="161"/>
      <c r="F7" s="161"/>
      <c r="G7" s="122" t="s">
        <v>121</v>
      </c>
      <c r="H7" s="122" t="s">
        <v>122</v>
      </c>
      <c r="I7" s="122" t="s">
        <v>0</v>
      </c>
      <c r="J7" s="161"/>
    </row>
    <row r="8" spans="1:12" s="58" customFormat="1" ht="162">
      <c r="A8" s="40">
        <v>1</v>
      </c>
      <c r="B8" s="40" t="s">
        <v>199</v>
      </c>
      <c r="C8" s="40" t="s">
        <v>93</v>
      </c>
      <c r="D8" s="40" t="s">
        <v>79</v>
      </c>
      <c r="E8" s="51" t="s">
        <v>56</v>
      </c>
      <c r="F8" s="40" t="s">
        <v>126</v>
      </c>
      <c r="G8" s="123">
        <f>306.6-1.5</f>
        <v>305.10000000000002</v>
      </c>
      <c r="H8" s="123">
        <f>323.8-1.6</f>
        <v>322.2</v>
      </c>
      <c r="I8" s="123">
        <f>340-1.7+3.7</f>
        <v>342</v>
      </c>
      <c r="J8" s="80" t="s">
        <v>94</v>
      </c>
    </row>
    <row r="9" spans="1:12" s="58" customFormat="1" ht="240">
      <c r="A9" s="40">
        <v>2</v>
      </c>
      <c r="B9" s="93" t="s">
        <v>201</v>
      </c>
      <c r="C9" s="40" t="s">
        <v>203</v>
      </c>
      <c r="D9" s="40" t="s">
        <v>79</v>
      </c>
      <c r="E9" s="51" t="s">
        <v>56</v>
      </c>
      <c r="F9" s="40" t="s">
        <v>126</v>
      </c>
      <c r="G9" s="123">
        <f>20-0.5</f>
        <v>19.5</v>
      </c>
      <c r="H9" s="123">
        <f>21.1-0.5</f>
        <v>20.6</v>
      </c>
      <c r="I9" s="123">
        <f>22.2-0.5</f>
        <v>21.7</v>
      </c>
      <c r="J9" s="56" t="s">
        <v>96</v>
      </c>
    </row>
    <row r="10" spans="1:12" s="58" customFormat="1" ht="135">
      <c r="A10" s="40">
        <v>3</v>
      </c>
      <c r="B10" s="40" t="s">
        <v>204</v>
      </c>
      <c r="C10" s="40" t="s">
        <v>205</v>
      </c>
      <c r="D10" s="40" t="s">
        <v>79</v>
      </c>
      <c r="E10" s="51" t="s">
        <v>55</v>
      </c>
      <c r="F10" s="40" t="s">
        <v>126</v>
      </c>
      <c r="G10" s="123">
        <f>90+277.3-11</f>
        <v>356.3</v>
      </c>
      <c r="H10" s="123">
        <f>387.9-11.6</f>
        <v>376.29999999999995</v>
      </c>
      <c r="I10" s="123">
        <f>407.3-12.2</f>
        <v>395.1</v>
      </c>
      <c r="J10" s="56" t="s">
        <v>90</v>
      </c>
    </row>
    <row r="11" spans="1:12" s="58" customFormat="1" ht="162">
      <c r="A11" s="133">
        <v>4</v>
      </c>
      <c r="B11" s="133" t="s">
        <v>200</v>
      </c>
      <c r="C11" s="133" t="s">
        <v>93</v>
      </c>
      <c r="D11" s="133" t="s">
        <v>79</v>
      </c>
      <c r="E11" s="134" t="s">
        <v>56</v>
      </c>
      <c r="F11" s="133" t="s">
        <v>126</v>
      </c>
      <c r="G11" s="135">
        <v>1.5</v>
      </c>
      <c r="H11" s="135">
        <v>1.6</v>
      </c>
      <c r="I11" s="135">
        <v>1.7</v>
      </c>
      <c r="J11" s="136" t="s">
        <v>94</v>
      </c>
    </row>
    <row r="12" spans="1:12" s="58" customFormat="1" ht="240">
      <c r="A12" s="133">
        <v>5</v>
      </c>
      <c r="B12" s="137" t="s">
        <v>198</v>
      </c>
      <c r="C12" s="133" t="s">
        <v>202</v>
      </c>
      <c r="D12" s="133" t="s">
        <v>79</v>
      </c>
      <c r="E12" s="134" t="s">
        <v>56</v>
      </c>
      <c r="F12" s="133" t="s">
        <v>126</v>
      </c>
      <c r="G12" s="135">
        <v>0.5</v>
      </c>
      <c r="H12" s="135">
        <v>0.5</v>
      </c>
      <c r="I12" s="135">
        <v>0.5</v>
      </c>
      <c r="J12" s="106" t="s">
        <v>96</v>
      </c>
    </row>
    <row r="13" spans="1:12" s="58" customFormat="1" ht="135">
      <c r="A13" s="133">
        <v>6</v>
      </c>
      <c r="B13" s="133" t="s">
        <v>206</v>
      </c>
      <c r="C13" s="133" t="s">
        <v>207</v>
      </c>
      <c r="D13" s="133" t="s">
        <v>79</v>
      </c>
      <c r="E13" s="134" t="s">
        <v>55</v>
      </c>
      <c r="F13" s="133" t="s">
        <v>126</v>
      </c>
      <c r="G13" s="135">
        <v>11</v>
      </c>
      <c r="H13" s="135">
        <v>11.6</v>
      </c>
      <c r="I13" s="135">
        <v>12.2</v>
      </c>
      <c r="J13" s="106" t="s">
        <v>90</v>
      </c>
    </row>
    <row r="14" spans="1:12" s="58" customFormat="1" ht="240">
      <c r="A14" s="129">
        <v>7</v>
      </c>
      <c r="B14" s="129" t="s">
        <v>97</v>
      </c>
      <c r="C14" s="129" t="s">
        <v>208</v>
      </c>
      <c r="D14" s="129" t="s">
        <v>79</v>
      </c>
      <c r="E14" s="130" t="s">
        <v>98</v>
      </c>
      <c r="F14" s="129" t="s">
        <v>126</v>
      </c>
      <c r="G14" s="131">
        <f>40+90+60</f>
        <v>190</v>
      </c>
      <c r="H14" s="131">
        <v>137.30000000000001</v>
      </c>
      <c r="I14" s="131">
        <v>144.19999999999999</v>
      </c>
      <c r="J14" s="132" t="s">
        <v>99</v>
      </c>
    </row>
    <row r="15" spans="1:12" s="58" customFormat="1" ht="240">
      <c r="A15" s="40">
        <v>8</v>
      </c>
      <c r="B15" s="40" t="s">
        <v>95</v>
      </c>
      <c r="C15" s="40" t="s">
        <v>100</v>
      </c>
      <c r="D15" s="40" t="s">
        <v>79</v>
      </c>
      <c r="E15" s="51" t="s">
        <v>101</v>
      </c>
      <c r="F15" s="40" t="s">
        <v>134</v>
      </c>
      <c r="G15" s="123">
        <v>20</v>
      </c>
      <c r="H15" s="123">
        <v>21.1</v>
      </c>
      <c r="I15" s="123">
        <v>22.2</v>
      </c>
      <c r="J15" s="56" t="s">
        <v>102</v>
      </c>
    </row>
    <row r="16" spans="1:12" s="58" customFormat="1" ht="256.5">
      <c r="A16" s="40">
        <v>9</v>
      </c>
      <c r="B16" s="40" t="s">
        <v>103</v>
      </c>
      <c r="C16" s="40" t="s">
        <v>104</v>
      </c>
      <c r="D16" s="40" t="s">
        <v>79</v>
      </c>
      <c r="E16" s="51" t="s">
        <v>105</v>
      </c>
      <c r="F16" s="40" t="s">
        <v>134</v>
      </c>
      <c r="G16" s="123">
        <v>42</v>
      </c>
      <c r="H16" s="123">
        <v>44.4</v>
      </c>
      <c r="I16" s="123">
        <v>46.6</v>
      </c>
      <c r="J16" s="80" t="s">
        <v>109</v>
      </c>
    </row>
    <row r="17" spans="1:10" ht="165">
      <c r="A17" s="138">
        <v>10</v>
      </c>
      <c r="B17" s="138" t="s">
        <v>106</v>
      </c>
      <c r="C17" s="138" t="s">
        <v>107</v>
      </c>
      <c r="D17" s="139" t="s">
        <v>79</v>
      </c>
      <c r="E17" s="140" t="s">
        <v>105</v>
      </c>
      <c r="F17" s="87" t="s">
        <v>134</v>
      </c>
      <c r="G17" s="135">
        <f>362.9+448.1</f>
        <v>811</v>
      </c>
      <c r="H17" s="135">
        <v>856.1</v>
      </c>
      <c r="I17" s="135">
        <v>898.9</v>
      </c>
      <c r="J17" s="141" t="s">
        <v>108</v>
      </c>
    </row>
    <row r="18" spans="1:10" ht="30">
      <c r="A18" s="169" t="s">
        <v>135</v>
      </c>
      <c r="B18" s="169"/>
      <c r="C18" s="169"/>
      <c r="D18" s="169"/>
      <c r="E18" s="169"/>
      <c r="F18" s="26" t="s">
        <v>126</v>
      </c>
      <c r="G18" s="124">
        <f>SUM(G8:G17)</f>
        <v>1756.9</v>
      </c>
      <c r="H18" s="124">
        <f>SUM(H8:H17)</f>
        <v>1791.6999999999998</v>
      </c>
      <c r="I18" s="124">
        <f>SUM(I8:I17)</f>
        <v>1885.1000000000001</v>
      </c>
      <c r="J18" s="119"/>
    </row>
    <row r="19" spans="1:10">
      <c r="A19" s="142"/>
      <c r="B19" s="142"/>
      <c r="C19" s="142"/>
      <c r="D19" s="142"/>
      <c r="E19" s="142"/>
      <c r="F19" s="143"/>
      <c r="G19" s="144"/>
      <c r="H19" s="144"/>
      <c r="I19" s="144"/>
      <c r="J19" s="145"/>
    </row>
    <row r="20" spans="1:10" ht="35.25" customHeight="1">
      <c r="A20" s="187" t="s">
        <v>209</v>
      </c>
      <c r="B20" s="187"/>
      <c r="C20" s="187"/>
      <c r="D20" s="187"/>
      <c r="E20" s="187"/>
      <c r="F20" s="187"/>
      <c r="G20" s="187"/>
      <c r="H20" s="187"/>
      <c r="I20" s="187"/>
      <c r="J20" s="187"/>
    </row>
    <row r="21" spans="1:10" ht="35.25" customHeight="1">
      <c r="A21" s="188" t="s">
        <v>211</v>
      </c>
      <c r="B21" s="188"/>
      <c r="C21" s="188"/>
      <c r="D21" s="188"/>
      <c r="E21" s="188"/>
      <c r="F21" s="188"/>
      <c r="G21" s="188"/>
      <c r="H21" s="188"/>
      <c r="I21" s="188"/>
      <c r="J21" s="188"/>
    </row>
    <row r="22" spans="1:10" s="33" customFormat="1">
      <c r="A22" s="37"/>
      <c r="B22" s="170"/>
      <c r="C22" s="170"/>
      <c r="E22" s="66">
        <v>5011</v>
      </c>
      <c r="G22" s="125">
        <v>603.9</v>
      </c>
      <c r="H22" s="125">
        <v>637.79999999999995</v>
      </c>
      <c r="I22" s="125">
        <v>673.4</v>
      </c>
    </row>
    <row r="23" spans="1:10" s="33" customFormat="1">
      <c r="A23" s="37"/>
      <c r="B23" s="28"/>
      <c r="C23" s="30"/>
      <c r="E23" s="66">
        <v>5061</v>
      </c>
      <c r="G23" s="121">
        <v>1003</v>
      </c>
      <c r="H23" s="121">
        <v>1058.9000000000001</v>
      </c>
      <c r="I23" s="121">
        <v>1111.9000000000001</v>
      </c>
    </row>
    <row r="24" spans="1:10" s="33" customFormat="1">
      <c r="A24" s="37"/>
      <c r="B24" s="28"/>
      <c r="C24" s="30"/>
      <c r="E24" s="66" t="s">
        <v>78</v>
      </c>
      <c r="G24" s="126">
        <f>90+60</f>
        <v>150</v>
      </c>
      <c r="H24" s="126">
        <v>95</v>
      </c>
      <c r="I24" s="126">
        <v>99.8</v>
      </c>
    </row>
    <row r="25" spans="1:10" s="33" customFormat="1">
      <c r="A25" s="37"/>
      <c r="B25" s="28"/>
      <c r="G25" s="120">
        <f>SUM(G22:G24)</f>
        <v>1756.9</v>
      </c>
      <c r="H25" s="120">
        <f>SUM(H22:H24)</f>
        <v>1791.7</v>
      </c>
      <c r="I25" s="120">
        <f>SUM(I22:I24)</f>
        <v>1885.1000000000001</v>
      </c>
    </row>
    <row r="26" spans="1:10" s="33" customFormat="1">
      <c r="A26" s="37"/>
      <c r="B26" s="28"/>
      <c r="F26" s="29"/>
      <c r="G26" s="127"/>
      <c r="H26" s="127"/>
      <c r="I26" s="127"/>
    </row>
    <row r="27" spans="1:10">
      <c r="F27" s="47"/>
      <c r="G27" s="128"/>
      <c r="H27" s="128"/>
      <c r="I27" s="128"/>
    </row>
  </sheetData>
  <mergeCells count="15">
    <mergeCell ref="F6:F7"/>
    <mergeCell ref="I1:J1"/>
    <mergeCell ref="J6:J7"/>
    <mergeCell ref="G6:I6"/>
    <mergeCell ref="A18:E18"/>
    <mergeCell ref="A20:J20"/>
    <mergeCell ref="A21:J21"/>
    <mergeCell ref="B22:C22"/>
    <mergeCell ref="A2:J2"/>
    <mergeCell ref="A4:J4"/>
    <mergeCell ref="A6:A7"/>
    <mergeCell ref="B6:B7"/>
    <mergeCell ref="C6:C7"/>
    <mergeCell ref="D6:D7"/>
    <mergeCell ref="E6:E7"/>
  </mergeCells>
  <phoneticPr fontId="22" type="noConversion"/>
  <printOptions horizontalCentered="1"/>
  <pageMargins left="0.39370078740157483" right="0.39370078740157483" top="0.59055118110236227" bottom="0.3937007874015748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1.Дошкілля</vt:lpstr>
      <vt:lpstr>2.Дитина</vt:lpstr>
      <vt:lpstr>3.Вчитель</vt:lpstr>
      <vt:lpstr>4.Підтримка молоді</vt:lpstr>
      <vt:lpstr>6.Оздоровлення</vt:lpstr>
      <vt:lpstr>6.Оздор</vt:lpstr>
      <vt:lpstr>11.ФК і спорт</vt:lpstr>
      <vt:lpstr>'1.Дошкілля'!Область_печати</vt:lpstr>
      <vt:lpstr>'11.ФК і спорт'!Область_печати</vt:lpstr>
      <vt:lpstr>'2.Дитина'!Область_печати</vt:lpstr>
      <vt:lpstr>'3.Вчитель'!Область_печати</vt:lpstr>
      <vt:lpstr>'4.Підтримка молоді'!Область_печати</vt:lpstr>
      <vt:lpstr>'6.Оздор'!Область_печати</vt:lpstr>
      <vt:lpstr>'6.Оздоровлення'!Область_печати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2019-05-29T05:28:26Z</cp:lastPrinted>
  <dcterms:created xsi:type="dcterms:W3CDTF">2006-09-16T00:00:00Z</dcterms:created>
  <dcterms:modified xsi:type="dcterms:W3CDTF">2019-05-31T08:01:50Z</dcterms:modified>
</cp:coreProperties>
</file>