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СТРУКТУРА - МІСЬКА РАДА\СТРУКТУРА МІС.РАДИ - ДІЮЧА!!!!!!!!!!!!!!!!\2026\12.11.2026 (відділ перс.та від.координ.-УПСЗН)\"/>
    </mc:Choice>
  </mc:AlternateContent>
  <xr:revisionPtr revIDLastSave="0" documentId="13_ncr:1_{9BE37044-09D0-4A89-A92D-937A1C843C80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Лист2" sheetId="2" r:id="rId1"/>
    <sheet name="Лист3" sheetId="3" r:id="rId2"/>
    <sheet name="структура 18.06.2026" sheetId="4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4" i="4" l="1"/>
  <c r="F94" i="4"/>
  <c r="G25" i="4"/>
  <c r="D96" i="4" l="1"/>
  <c r="E7" i="4" l="1"/>
  <c r="E98" i="4"/>
  <c r="E94" i="4" s="1"/>
  <c r="E36" i="4"/>
  <c r="D36" i="4" s="1"/>
  <c r="E32" i="4"/>
  <c r="D32" i="4" s="1"/>
  <c r="D117" i="4" l="1"/>
  <c r="D116" i="4"/>
  <c r="D115" i="4"/>
  <c r="D114" i="4"/>
  <c r="D113" i="4"/>
  <c r="D112" i="4"/>
  <c r="G111" i="4"/>
  <c r="F111" i="4"/>
  <c r="E111" i="4"/>
  <c r="D111" i="4" s="1"/>
  <c r="D110" i="4"/>
  <c r="D109" i="4"/>
  <c r="D108" i="4"/>
  <c r="D107" i="4"/>
  <c r="D106" i="4"/>
  <c r="D103" i="4"/>
  <c r="D102" i="4"/>
  <c r="D101" i="4"/>
  <c r="D100" i="4"/>
  <c r="D99" i="4"/>
  <c r="D98" i="4"/>
  <c r="D97" i="4"/>
  <c r="D95" i="4"/>
  <c r="D94" i="4"/>
  <c r="D92" i="4"/>
  <c r="D91" i="4"/>
  <c r="D90" i="4"/>
  <c r="D89" i="4"/>
  <c r="D88" i="4"/>
  <c r="D87" i="4"/>
  <c r="G86" i="4"/>
  <c r="F86" i="4"/>
  <c r="E86" i="4"/>
  <c r="D85" i="4"/>
  <c r="D84" i="4"/>
  <c r="D83" i="4"/>
  <c r="D82" i="4"/>
  <c r="D81" i="4"/>
  <c r="D80" i="4"/>
  <c r="D79" i="4"/>
  <c r="G78" i="4"/>
  <c r="F78" i="4"/>
  <c r="E78" i="4"/>
  <c r="D78" i="4" s="1"/>
  <c r="D77" i="4"/>
  <c r="D76" i="4"/>
  <c r="D75" i="4"/>
  <c r="D74" i="4"/>
  <c r="D73" i="4"/>
  <c r="D72" i="4"/>
  <c r="D71" i="4"/>
  <c r="G70" i="4"/>
  <c r="F70" i="4"/>
  <c r="E70" i="4"/>
  <c r="D68" i="4"/>
  <c r="D65" i="4"/>
  <c r="D63" i="4"/>
  <c r="D61" i="4"/>
  <c r="D59" i="4"/>
  <c r="D57" i="4"/>
  <c r="D56" i="4"/>
  <c r="D55" i="4"/>
  <c r="G54" i="4"/>
  <c r="F54" i="4"/>
  <c r="D53" i="4"/>
  <c r="D52" i="4"/>
  <c r="D51" i="4"/>
  <c r="D50" i="4"/>
  <c r="D49" i="4"/>
  <c r="F48" i="4"/>
  <c r="E48" i="4"/>
  <c r="D46" i="4"/>
  <c r="D45" i="4"/>
  <c r="D44" i="4"/>
  <c r="D43" i="4"/>
  <c r="D42" i="4"/>
  <c r="D41" i="4"/>
  <c r="D40" i="4"/>
  <c r="D39" i="4"/>
  <c r="D35" i="4"/>
  <c r="D34" i="4"/>
  <c r="D33" i="4"/>
  <c r="D31" i="4"/>
  <c r="D30" i="4"/>
  <c r="F29" i="4"/>
  <c r="F25" i="4" s="1"/>
  <c r="E29" i="4"/>
  <c r="D28" i="4"/>
  <c r="D27" i="4"/>
  <c r="E26" i="4"/>
  <c r="D23" i="4"/>
  <c r="D21" i="4"/>
  <c r="D20" i="4"/>
  <c r="D19" i="4"/>
  <c r="D18" i="4"/>
  <c r="D17" i="4"/>
  <c r="G15" i="4"/>
  <c r="F15" i="4"/>
  <c r="E15" i="4"/>
  <c r="D7" i="4"/>
  <c r="D70" i="4" l="1"/>
  <c r="E47" i="4"/>
  <c r="D26" i="4"/>
  <c r="E25" i="4"/>
  <c r="D86" i="4"/>
  <c r="D48" i="4"/>
  <c r="D29" i="4"/>
  <c r="D15" i="4"/>
  <c r="F47" i="4"/>
  <c r="F118" i="4" s="1"/>
  <c r="G47" i="4"/>
  <c r="G118" i="4" s="1"/>
  <c r="E118" i="4" l="1"/>
  <c r="D118" i="4" s="1"/>
  <c r="D25" i="4"/>
  <c r="D47" i="4"/>
</calcChain>
</file>

<file path=xl/sharedStrings.xml><?xml version="1.0" encoding="utf-8"?>
<sst xmlns="http://schemas.openxmlformats.org/spreadsheetml/2006/main" count="236" uniqueCount="200">
  <si>
    <t>Керівництво</t>
  </si>
  <si>
    <t>1.</t>
  </si>
  <si>
    <t>2.</t>
  </si>
  <si>
    <t>Управління, відділи та інші виконавчі органи</t>
  </si>
  <si>
    <t>3.</t>
  </si>
  <si>
    <t>Апарат ради</t>
  </si>
  <si>
    <t>Управління та відділи міської ради</t>
  </si>
  <si>
    <t>Управління освіти, молоді та спорту</t>
  </si>
  <si>
    <t>Управління культури</t>
  </si>
  <si>
    <t xml:space="preserve">Управління житлово-комунального господарства та будівництва </t>
  </si>
  <si>
    <t>Службовці</t>
  </si>
  <si>
    <t>ВСЬОГО:</t>
  </si>
  <si>
    <t>Посадові особи</t>
  </si>
  <si>
    <t>Секретар міської ради</t>
  </si>
  <si>
    <t>Юрій КУШНІР</t>
  </si>
  <si>
    <t>Робітники</t>
  </si>
  <si>
    <t>Тетяна Запорожець</t>
  </si>
  <si>
    <t>Апарат виконавчого комітету міської ради</t>
  </si>
  <si>
    <t>Управління праці та соціального захисту населення</t>
  </si>
  <si>
    <t>Найменування структурного підрозділу та посади</t>
  </si>
  <si>
    <t>Служба у справах дітей</t>
  </si>
  <si>
    <t>Відділ з питань управління комунальним майном</t>
  </si>
  <si>
    <t>Фінансове управління</t>
  </si>
  <si>
    <t xml:space="preserve">Виконавчі органи міської ради юридичні особи публічного права </t>
  </si>
  <si>
    <t>С Т Р У К Т У Р А                                                                      виконавчих органів Лозівської міської ради Харківської області, загальна чисельність апарату ради та її виконавчих органів</t>
  </si>
  <si>
    <t>1.1.</t>
  </si>
  <si>
    <t>1.2.</t>
  </si>
  <si>
    <t>1.3.</t>
  </si>
  <si>
    <t>1.4.</t>
  </si>
  <si>
    <t>1.5.</t>
  </si>
  <si>
    <t>Міський голова</t>
  </si>
  <si>
    <t>Перший заступник міського голови</t>
  </si>
  <si>
    <t>Заступник міського голови з питань діяльності виконавчих органів ради</t>
  </si>
  <si>
    <t>Керуючий справами виконавчого комітету міської ради</t>
  </si>
  <si>
    <t>Староста</t>
  </si>
  <si>
    <t>Відділ персоналу</t>
  </si>
  <si>
    <t xml:space="preserve">Організаційний відділ </t>
  </si>
  <si>
    <t>Відділ з питань діловодства та звернень громадян</t>
  </si>
  <si>
    <t>Юридичний відділ</t>
  </si>
  <si>
    <t>Відділ з бухгалтерського обліку та звітності</t>
  </si>
  <si>
    <t>Радник</t>
  </si>
  <si>
    <t>Відділ по забезпеченню діяльності ради</t>
  </si>
  <si>
    <t xml:space="preserve">Архівний відділ </t>
  </si>
  <si>
    <t>Відділ по забезпеченню діяльності старостинських округів</t>
  </si>
  <si>
    <t>Управління економіки</t>
  </si>
  <si>
    <t>Відділ ведення Державного реєстру виборців</t>
  </si>
  <si>
    <t>Відділ «Центр надання адміністративних послуг»</t>
  </si>
  <si>
    <t>Відділ з питань реєстрації місця проживання фізичних осіб та ведення реєстру громади</t>
  </si>
  <si>
    <t>Відділ державного архітектурно-будівельного контролю</t>
  </si>
  <si>
    <t>Відділ цифрової трансформації та комп'ютерного забезпечення</t>
  </si>
  <si>
    <t>Сектор реєстрації</t>
  </si>
  <si>
    <t>Начальник Управління</t>
  </si>
  <si>
    <t>Заступник начальника Управління</t>
  </si>
  <si>
    <t>Відділ дошкільної, загальної середньої, позашкільної освіти</t>
  </si>
  <si>
    <t>Відділ молоді та спорту</t>
  </si>
  <si>
    <t>Відділ управління персоналом та організаційної роботи</t>
  </si>
  <si>
    <t>Перший заступник начальника Управління</t>
  </si>
  <si>
    <t>Відділ з питань праці та соціально-трудових відносин</t>
  </si>
  <si>
    <t>Відділ соціальних гарантій</t>
  </si>
  <si>
    <t>Відділ бухгалтерського обліку та фінансового забезпечення</t>
  </si>
  <si>
    <t>Відділ ІТ та адміністрування виплат</t>
  </si>
  <si>
    <t>Відділ ветеранської політики</t>
  </si>
  <si>
    <t xml:space="preserve">Відділ з питань соціального захисту громадян, які постраждали внаслідок аварії на ЧАЕС </t>
  </si>
  <si>
    <t>Відділ "Центр учасників бойових дій"</t>
  </si>
  <si>
    <t>Відділ культурно-просвітницької роботи</t>
  </si>
  <si>
    <t>Начальник управління</t>
  </si>
  <si>
    <t>Заступник начальника управління</t>
  </si>
  <si>
    <t xml:space="preserve">Бюджетний відділ </t>
  </si>
  <si>
    <t>Відділ бухгалтерського обліку, звітності та інформаційного забезпечення</t>
  </si>
  <si>
    <t>Начальник служби</t>
  </si>
  <si>
    <t>Головний бухгалтер</t>
  </si>
  <si>
    <t>Сектор з питань захисту дітей-сиріт та дітей, позбавлених батьківського піклування</t>
  </si>
  <si>
    <t>Сектор з питань попередження правопорушень та дотримання законодавства щодо дітей</t>
  </si>
  <si>
    <t>Відділ бухгалтерського обліку, планування та звітності</t>
  </si>
  <si>
    <t>Відділ моніторингу та контролю у сфері благоустрою території громади</t>
  </si>
  <si>
    <t>Відділ реформування та юридичного супроводу</t>
  </si>
  <si>
    <t>Відділ публічних закупівель та договірних відносин</t>
  </si>
  <si>
    <t>Відділ матеріально-технічного забезпечення</t>
  </si>
  <si>
    <t>Відділ житлово-комунального господарства та енергоменеджменту</t>
  </si>
  <si>
    <t>Сектор управління персоналом</t>
  </si>
  <si>
    <t>Начальник відділу</t>
  </si>
  <si>
    <t>Сектор обліку комунального майна та житлових питань</t>
  </si>
  <si>
    <t>Сектор оренди комунального майна</t>
  </si>
  <si>
    <t xml:space="preserve">Відділ містобудування, архітектури та земельних відносин </t>
  </si>
  <si>
    <t>Сектор містобудування та архітектури</t>
  </si>
  <si>
    <t>Сектор земельних відносин</t>
  </si>
  <si>
    <t>Сектор цивільного захисту</t>
  </si>
  <si>
    <t>Сектор оборонної, мобілізаційної роботи та взаємодії з правоохоронними органами</t>
  </si>
  <si>
    <t>Відділ цивільного захисту, оборонної, мобілізаційної  роботи та взаємодії з правоохоронними органами</t>
  </si>
  <si>
    <t>4.</t>
  </si>
  <si>
    <t>4.1.</t>
  </si>
  <si>
    <t>4.2.</t>
  </si>
  <si>
    <t>4.3.</t>
  </si>
  <si>
    <t>Відділ доходів</t>
  </si>
  <si>
    <t>Будівельно-технічний відділ</t>
  </si>
  <si>
    <t>Відділ культурно-дозвіллєвої роботи</t>
  </si>
  <si>
    <t>Сектор кадрового та інформаційного забезпечення</t>
  </si>
  <si>
    <t>Заступник начальника служби</t>
  </si>
  <si>
    <t xml:space="preserve">Відділ господарського забезпечення </t>
  </si>
  <si>
    <t>Заступник начальника відділу</t>
  </si>
  <si>
    <t>Сектор утримання і ремонту доріг та інженерних споруд</t>
  </si>
  <si>
    <t xml:space="preserve">Сектор розвитку та утримання територій і поводження з зеленими насадженнями </t>
  </si>
  <si>
    <t>Відділ інфраструктури, захисту навколишнього середовища та екологічної політики</t>
  </si>
  <si>
    <t>4.4.</t>
  </si>
  <si>
    <t>4.5.</t>
  </si>
  <si>
    <t>4.6.</t>
  </si>
  <si>
    <t>4.7.</t>
  </si>
  <si>
    <t>5.</t>
  </si>
  <si>
    <t>5.1.</t>
  </si>
  <si>
    <t>5.1.1.</t>
  </si>
  <si>
    <t>5.1.2.</t>
  </si>
  <si>
    <t>5.2.</t>
  </si>
  <si>
    <t>5.2.1.</t>
  </si>
  <si>
    <t>5.2.2.</t>
  </si>
  <si>
    <t>5.2.3.</t>
  </si>
  <si>
    <t>5.2.3.1.</t>
  </si>
  <si>
    <t>5.2.3.2.</t>
  </si>
  <si>
    <t>5.2.4.</t>
  </si>
  <si>
    <t>5.2.5.</t>
  </si>
  <si>
    <t>5.2.5.1.</t>
  </si>
  <si>
    <t>6.2.</t>
  </si>
  <si>
    <t>6.2.1.</t>
  </si>
  <si>
    <t>6.2.2.</t>
  </si>
  <si>
    <t>6.2.3.</t>
  </si>
  <si>
    <t>6.2.4.</t>
  </si>
  <si>
    <t>6.2.5.</t>
  </si>
  <si>
    <t>6.2.6.</t>
  </si>
  <si>
    <t>6.2.7.</t>
  </si>
  <si>
    <t>6.2.8.</t>
  </si>
  <si>
    <t>6.2.9.</t>
  </si>
  <si>
    <t>6.2.10.</t>
  </si>
  <si>
    <t>6.2.11.</t>
  </si>
  <si>
    <t>5.2.5.2.</t>
  </si>
  <si>
    <t>5.2.6.</t>
  </si>
  <si>
    <t>5.2.7.</t>
  </si>
  <si>
    <t>5.2.8.</t>
  </si>
  <si>
    <t>5.2.9.</t>
  </si>
  <si>
    <t>5.2.10.</t>
  </si>
  <si>
    <t>5.2.11.</t>
  </si>
  <si>
    <t>6.</t>
  </si>
  <si>
    <t>6.1.</t>
  </si>
  <si>
    <t>6.1.1.</t>
  </si>
  <si>
    <t>6.1.2.</t>
  </si>
  <si>
    <t>6.1.3.</t>
  </si>
  <si>
    <t>6.1.4.</t>
  </si>
  <si>
    <t>6.1.5.</t>
  </si>
  <si>
    <t>6.2.12.</t>
  </si>
  <si>
    <t>6.3.</t>
  </si>
  <si>
    <t>6.3.1.</t>
  </si>
  <si>
    <t>6.3.2.</t>
  </si>
  <si>
    <t>6.3.3.</t>
  </si>
  <si>
    <t>6.3.4.</t>
  </si>
  <si>
    <t>6.3.5.</t>
  </si>
  <si>
    <t>6.3.6.</t>
  </si>
  <si>
    <t>6.3.7.</t>
  </si>
  <si>
    <t>6.4.</t>
  </si>
  <si>
    <t>6.4.1.</t>
  </si>
  <si>
    <t>6.4.2.</t>
  </si>
  <si>
    <t>6.4.3.</t>
  </si>
  <si>
    <t>6.4.4.</t>
  </si>
  <si>
    <t>6.4.5.</t>
  </si>
  <si>
    <t>6.4.6.</t>
  </si>
  <si>
    <t>6.4.7.</t>
  </si>
  <si>
    <t>6.5.</t>
  </si>
  <si>
    <t>6.5.1.</t>
  </si>
  <si>
    <t>6.5.2.</t>
  </si>
  <si>
    <t>6.5.3.</t>
  </si>
  <si>
    <t>6.5.4.</t>
  </si>
  <si>
    <t>6.5.5.</t>
  </si>
  <si>
    <t>6.5.6.</t>
  </si>
  <si>
    <t>6.6.</t>
  </si>
  <si>
    <t>6.6.1.</t>
  </si>
  <si>
    <t>6.6.2.</t>
  </si>
  <si>
    <t>6.6.3.</t>
  </si>
  <si>
    <t>6.6.4.</t>
  </si>
  <si>
    <t>6.6.4.1.</t>
  </si>
  <si>
    <t>6.6.4.2.</t>
  </si>
  <si>
    <t>6.6.5.</t>
  </si>
  <si>
    <t>6.6.6.</t>
  </si>
  <si>
    <t>6.6.7.</t>
  </si>
  <si>
    <t>6.6.8.</t>
  </si>
  <si>
    <t>6.6.9.</t>
  </si>
  <si>
    <t>6.6.10.</t>
  </si>
  <si>
    <t>6.6.11.</t>
  </si>
  <si>
    <t>6.6.12.</t>
  </si>
  <si>
    <t>6.6.13.</t>
  </si>
  <si>
    <t>6.7.</t>
  </si>
  <si>
    <t>6.7.2.</t>
  </si>
  <si>
    <t>6.7.1.</t>
  </si>
  <si>
    <t>6.7.3.</t>
  </si>
  <si>
    <t>6.7.4.</t>
  </si>
  <si>
    <t>6.7.5.</t>
  </si>
  <si>
    <t>6.7.6.</t>
  </si>
  <si>
    <t>№ з/п</t>
  </si>
  <si>
    <t>ВСЬОГО</t>
  </si>
  <si>
    <t>Сектор інвестицій та реалізації проєктів</t>
  </si>
  <si>
    <t xml:space="preserve">Додаток                                    до рішення міської ради              від                                     № </t>
  </si>
  <si>
    <t>Відділ роботи з персоналом та організаційного забезпечення</t>
  </si>
  <si>
    <t>6.2.11.1</t>
  </si>
  <si>
    <t>Відділ координації соціальної роботи та юридичного супроводу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</si>
</sst>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5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wrapText="1"/>
    </xf>
    <xf numFmtId="0" fontId="8" fillId="2" borderId="6" xfId="0" applyFont="1" applyFill="1" applyBorder="1" applyAlignment="1">
      <alignment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3" borderId="0" xfId="0" applyFont="1" applyFill="1" applyBorder="1"/>
    <xf numFmtId="0" fontId="12" fillId="2" borderId="5" xfId="0" applyFont="1" applyFill="1" applyBorder="1" applyAlignment="1">
      <alignment horizontal="center" vertical="center"/>
    </xf>
    <xf numFmtId="0" fontId="0" fillId="0" borderId="0" xfId="0" applyBorder="1"/>
    <xf numFmtId="0" fontId="1" fillId="0" borderId="0" xfId="0" applyFont="1" applyAlignment="1">
      <alignment horizontal="left"/>
    </xf>
    <xf numFmtId="0" fontId="12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wrapText="1"/>
    </xf>
    <xf numFmtId="0" fontId="8" fillId="4" borderId="6" xfId="0" applyFont="1" applyFill="1" applyBorder="1" applyAlignment="1">
      <alignment horizontal="center" vertical="center"/>
    </xf>
    <xf numFmtId="0" fontId="5" fillId="0" borderId="9" xfId="0" applyFont="1" applyBorder="1" applyAlignment="1">
      <alignment wrapText="1"/>
    </xf>
    <xf numFmtId="0" fontId="5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2" fontId="8" fillId="4" borderId="6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/>
    <xf numFmtId="0" fontId="8" fillId="4" borderId="6" xfId="0" applyFont="1" applyFill="1" applyBorder="1"/>
    <xf numFmtId="2" fontId="8" fillId="4" borderId="6" xfId="0" applyNumberFormat="1" applyFont="1" applyFill="1" applyBorder="1" applyAlignment="1">
      <alignment horizontal="center" vertical="center"/>
    </xf>
    <xf numFmtId="0" fontId="8" fillId="4" borderId="6" xfId="0" applyFont="1" applyFill="1" applyBorder="1" applyAlignment="1">
      <alignment vertical="top" wrapText="1"/>
    </xf>
    <xf numFmtId="0" fontId="8" fillId="4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8" fillId="4" borderId="7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top" wrapText="1"/>
    </xf>
    <xf numFmtId="0" fontId="15" fillId="0" borderId="3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top"/>
    </xf>
    <xf numFmtId="16" fontId="12" fillId="0" borderId="20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top"/>
    </xf>
    <xf numFmtId="0" fontId="12" fillId="2" borderId="12" xfId="0" applyFont="1" applyFill="1" applyBorder="1" applyAlignment="1">
      <alignment horizontal="center" vertical="top"/>
    </xf>
    <xf numFmtId="0" fontId="8" fillId="2" borderId="9" xfId="0" applyFont="1" applyFill="1" applyBorder="1" applyAlignment="1">
      <alignment horizontal="left" vertical="top" wrapText="1"/>
    </xf>
    <xf numFmtId="0" fontId="8" fillId="2" borderId="13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2" fillId="0" borderId="20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52A9E-4DCD-4D05-BF1C-4535E1368747}">
  <dimension ref="A1:H124"/>
  <sheetViews>
    <sheetView tabSelected="1" view="pageLayout" topLeftCell="A98" zoomScale="154" zoomScaleNormal="145" zoomScalePageLayoutView="154" workbookViewId="0">
      <selection activeCell="F57" sqref="F57"/>
    </sheetView>
  </sheetViews>
  <sheetFormatPr defaultRowHeight="15" x14ac:dyDescent="0.25"/>
  <cols>
    <col min="1" max="1" width="1.5703125" customWidth="1"/>
    <col min="2" max="2" width="6.42578125" customWidth="1"/>
    <col min="3" max="3" width="42.7109375" customWidth="1"/>
    <col min="4" max="4" width="11.140625" customWidth="1"/>
    <col min="5" max="5" width="10.28515625" customWidth="1"/>
    <col min="6" max="6" width="11" customWidth="1"/>
    <col min="7" max="7" width="12.140625" customWidth="1"/>
  </cols>
  <sheetData>
    <row r="1" spans="1:7" ht="15" customHeight="1" x14ac:dyDescent="0.25">
      <c r="F1" s="78" t="s">
        <v>196</v>
      </c>
      <c r="G1" s="78"/>
    </row>
    <row r="2" spans="1:7" ht="35.25" customHeight="1" x14ac:dyDescent="0.25">
      <c r="F2" s="78"/>
      <c r="G2" s="78"/>
    </row>
    <row r="3" spans="1:7" ht="18.75" customHeight="1" x14ac:dyDescent="0.25">
      <c r="C3" s="79" t="s">
        <v>24</v>
      </c>
      <c r="D3" s="79"/>
      <c r="E3" s="79"/>
      <c r="F3" s="79"/>
    </row>
    <row r="4" spans="1:7" ht="53.25" customHeight="1" x14ac:dyDescent="0.25">
      <c r="C4" s="79"/>
      <c r="D4" s="79"/>
      <c r="E4" s="79"/>
      <c r="F4" s="79"/>
    </row>
    <row r="5" spans="1:7" ht="15.75" thickBot="1" x14ac:dyDescent="0.3"/>
    <row r="6" spans="1:7" ht="32.25" thickBot="1" x14ac:dyDescent="0.3">
      <c r="A6" s="3"/>
      <c r="B6" s="46" t="s">
        <v>193</v>
      </c>
      <c r="C6" s="47" t="s">
        <v>19</v>
      </c>
      <c r="D6" s="48" t="s">
        <v>194</v>
      </c>
      <c r="E6" s="49" t="s">
        <v>12</v>
      </c>
      <c r="F6" s="50" t="s">
        <v>10</v>
      </c>
      <c r="G6" s="51" t="s">
        <v>15</v>
      </c>
    </row>
    <row r="7" spans="1:7" ht="17.25" customHeight="1" thickBot="1" x14ac:dyDescent="0.3">
      <c r="A7" s="3"/>
      <c r="B7" s="28" t="s">
        <v>1</v>
      </c>
      <c r="C7" s="22" t="s">
        <v>0</v>
      </c>
      <c r="D7" s="23">
        <f>SUM(E7:G7)</f>
        <v>9</v>
      </c>
      <c r="E7" s="23">
        <f>SUM(E8:E12)</f>
        <v>9</v>
      </c>
      <c r="F7" s="24"/>
      <c r="G7" s="59"/>
    </row>
    <row r="8" spans="1:7" ht="15.75" x14ac:dyDescent="0.25">
      <c r="A8" s="3"/>
      <c r="B8" s="60" t="s">
        <v>25</v>
      </c>
      <c r="C8" s="13" t="s">
        <v>30</v>
      </c>
      <c r="D8" s="26">
        <v>1</v>
      </c>
      <c r="E8" s="14">
        <v>1</v>
      </c>
      <c r="F8" s="12"/>
      <c r="G8" s="61"/>
    </row>
    <row r="9" spans="1:7" ht="21" customHeight="1" x14ac:dyDescent="0.25">
      <c r="A9" s="3"/>
      <c r="B9" s="62" t="s">
        <v>26</v>
      </c>
      <c r="C9" s="7" t="s">
        <v>31</v>
      </c>
      <c r="D9" s="11">
        <v>1</v>
      </c>
      <c r="E9" s="6">
        <v>1</v>
      </c>
      <c r="F9" s="4"/>
      <c r="G9" s="63"/>
    </row>
    <row r="10" spans="1:7" ht="15.75" x14ac:dyDescent="0.25">
      <c r="A10" s="3"/>
      <c r="B10" s="62" t="s">
        <v>27</v>
      </c>
      <c r="C10" s="5" t="s">
        <v>13</v>
      </c>
      <c r="D10" s="11">
        <v>1</v>
      </c>
      <c r="E10" s="6">
        <v>1</v>
      </c>
      <c r="F10" s="4"/>
      <c r="G10" s="63"/>
    </row>
    <row r="11" spans="1:7" ht="33" customHeight="1" x14ac:dyDescent="0.25">
      <c r="A11" s="3"/>
      <c r="B11" s="62" t="s">
        <v>28</v>
      </c>
      <c r="C11" s="7" t="s">
        <v>32</v>
      </c>
      <c r="D11" s="11">
        <v>5</v>
      </c>
      <c r="E11" s="6">
        <v>5</v>
      </c>
      <c r="F11" s="4"/>
      <c r="G11" s="63"/>
    </row>
    <row r="12" spans="1:7" ht="32.25" thickBot="1" x14ac:dyDescent="0.3">
      <c r="A12" s="3"/>
      <c r="B12" s="64" t="s">
        <v>29</v>
      </c>
      <c r="C12" s="15" t="s">
        <v>33</v>
      </c>
      <c r="D12" s="25">
        <v>1</v>
      </c>
      <c r="E12" s="56">
        <v>1</v>
      </c>
      <c r="F12" s="8"/>
      <c r="G12" s="65"/>
    </row>
    <row r="13" spans="1:7" ht="18" customHeight="1" thickBot="1" x14ac:dyDescent="0.3">
      <c r="A13" s="3"/>
      <c r="B13" s="28" t="s">
        <v>2</v>
      </c>
      <c r="C13" s="22" t="s">
        <v>34</v>
      </c>
      <c r="D13" s="23">
        <v>19</v>
      </c>
      <c r="E13" s="24">
        <v>19</v>
      </c>
      <c r="F13" s="24"/>
      <c r="G13" s="59"/>
    </row>
    <row r="14" spans="1:7" ht="18.75" customHeight="1" thickBot="1" x14ac:dyDescent="0.3">
      <c r="A14" s="3"/>
      <c r="B14" s="28" t="s">
        <v>4</v>
      </c>
      <c r="C14" s="22" t="s">
        <v>40</v>
      </c>
      <c r="D14" s="23">
        <v>3</v>
      </c>
      <c r="E14" s="24">
        <v>3</v>
      </c>
      <c r="F14" s="24"/>
      <c r="G14" s="59"/>
    </row>
    <row r="15" spans="1:7" ht="15.75" x14ac:dyDescent="0.25">
      <c r="A15" s="3"/>
      <c r="B15" s="80" t="s">
        <v>89</v>
      </c>
      <c r="C15" s="82" t="s">
        <v>17</v>
      </c>
      <c r="D15" s="84">
        <f>SUM(E15:G16)</f>
        <v>41.5</v>
      </c>
      <c r="E15" s="86">
        <f>SUM(E17:E24)</f>
        <v>19</v>
      </c>
      <c r="F15" s="86">
        <f>SUM(F17:F24)</f>
        <v>6</v>
      </c>
      <c r="G15" s="88">
        <f>SUM(G23)</f>
        <v>16.5</v>
      </c>
    </row>
    <row r="16" spans="1:7" ht="15.75" customHeight="1" thickBot="1" x14ac:dyDescent="0.3">
      <c r="A16" s="3"/>
      <c r="B16" s="81"/>
      <c r="C16" s="83"/>
      <c r="D16" s="85"/>
      <c r="E16" s="87"/>
      <c r="F16" s="87"/>
      <c r="G16" s="89"/>
    </row>
    <row r="17" spans="1:7" ht="15.75" x14ac:dyDescent="0.25">
      <c r="A17" s="3"/>
      <c r="B17" s="66" t="s">
        <v>90</v>
      </c>
      <c r="C17" s="16" t="s">
        <v>35</v>
      </c>
      <c r="D17" s="26">
        <f>SUM(E17:G17)</f>
        <v>3</v>
      </c>
      <c r="E17" s="17">
        <v>3</v>
      </c>
      <c r="F17" s="12"/>
      <c r="G17" s="61"/>
    </row>
    <row r="18" spans="1:7" ht="15.75" x14ac:dyDescent="0.25">
      <c r="A18" s="3"/>
      <c r="B18" s="62" t="s">
        <v>91</v>
      </c>
      <c r="C18" s="9" t="s">
        <v>36</v>
      </c>
      <c r="D18" s="26">
        <f>SUM(E18:G18)</f>
        <v>3</v>
      </c>
      <c r="E18" s="6">
        <v>3</v>
      </c>
      <c r="F18" s="4"/>
      <c r="G18" s="63"/>
    </row>
    <row r="19" spans="1:7" ht="31.5" x14ac:dyDescent="0.25">
      <c r="A19" s="3"/>
      <c r="B19" s="62" t="s">
        <v>92</v>
      </c>
      <c r="C19" s="5" t="s">
        <v>37</v>
      </c>
      <c r="D19" s="26">
        <f>SUM(E19:G19)</f>
        <v>7</v>
      </c>
      <c r="E19" s="6">
        <v>5</v>
      </c>
      <c r="F19" s="6">
        <v>2</v>
      </c>
      <c r="G19" s="63"/>
    </row>
    <row r="20" spans="1:7" ht="15.75" x14ac:dyDescent="0.25">
      <c r="A20" s="3"/>
      <c r="B20" s="62" t="s">
        <v>103</v>
      </c>
      <c r="C20" s="5" t="s">
        <v>38</v>
      </c>
      <c r="D20" s="26">
        <f>SUM(E20:G20)</f>
        <v>3</v>
      </c>
      <c r="E20" s="6">
        <v>3</v>
      </c>
      <c r="F20" s="4"/>
      <c r="G20" s="63"/>
    </row>
    <row r="21" spans="1:7" ht="19.5" customHeight="1" x14ac:dyDescent="0.25">
      <c r="A21" s="3"/>
      <c r="B21" s="62" t="s">
        <v>104</v>
      </c>
      <c r="C21" s="5" t="s">
        <v>39</v>
      </c>
      <c r="D21" s="26">
        <f>SUM(E21:G21)</f>
        <v>5</v>
      </c>
      <c r="E21" s="6">
        <v>5</v>
      </c>
      <c r="F21" s="4"/>
      <c r="G21" s="63"/>
    </row>
    <row r="22" spans="1:7" ht="15.75" x14ac:dyDescent="0.25">
      <c r="A22" s="3"/>
      <c r="B22" s="67" t="s">
        <v>105</v>
      </c>
      <c r="C22" s="15" t="s">
        <v>10</v>
      </c>
      <c r="D22" s="26">
        <v>4</v>
      </c>
      <c r="E22" s="56"/>
      <c r="F22" s="56">
        <v>4</v>
      </c>
      <c r="G22" s="65"/>
    </row>
    <row r="23" spans="1:7" ht="15.75" customHeight="1" thickBot="1" x14ac:dyDescent="0.3">
      <c r="A23" s="3"/>
      <c r="B23" s="92" t="s">
        <v>106</v>
      </c>
      <c r="C23" s="94" t="s">
        <v>15</v>
      </c>
      <c r="D23" s="26">
        <f>SUM(E23:G23)</f>
        <v>16.5</v>
      </c>
      <c r="E23" s="96"/>
      <c r="F23" s="96"/>
      <c r="G23" s="68">
        <v>16.5</v>
      </c>
    </row>
    <row r="24" spans="1:7" ht="16.5" hidden="1" customHeight="1" thickBot="1" x14ac:dyDescent="0.3">
      <c r="A24" s="3"/>
      <c r="B24" s="93"/>
      <c r="C24" s="95"/>
      <c r="D24" s="43"/>
      <c r="E24" s="97"/>
      <c r="F24" s="97"/>
      <c r="G24" s="69"/>
    </row>
    <row r="25" spans="1:7" ht="32.25" thickBot="1" x14ac:dyDescent="0.3">
      <c r="A25" s="3"/>
      <c r="B25" s="28" t="s">
        <v>107</v>
      </c>
      <c r="C25" s="22" t="s">
        <v>3</v>
      </c>
      <c r="D25" s="77">
        <f t="shared" ref="D25:D36" si="0">SUM(E25:G25)</f>
        <v>106</v>
      </c>
      <c r="E25" s="24">
        <f>SUM(E26,E29)</f>
        <v>86</v>
      </c>
      <c r="F25" s="24">
        <f>SUM(F29)</f>
        <v>19</v>
      </c>
      <c r="G25" s="59">
        <f>SUM(G26,)</f>
        <v>1</v>
      </c>
    </row>
    <row r="26" spans="1:7" ht="16.5" thickBot="1" x14ac:dyDescent="0.3">
      <c r="A26" s="3"/>
      <c r="B26" s="31" t="s">
        <v>108</v>
      </c>
      <c r="C26" s="32" t="s">
        <v>5</v>
      </c>
      <c r="D26" s="42">
        <f t="shared" si="0"/>
        <v>3</v>
      </c>
      <c r="E26" s="33">
        <f>SUM(E27)</f>
        <v>2</v>
      </c>
      <c r="F26" s="33"/>
      <c r="G26" s="44">
        <v>1</v>
      </c>
    </row>
    <row r="27" spans="1:7" ht="15.75" x14ac:dyDescent="0.25">
      <c r="A27" s="3"/>
      <c r="B27" s="70" t="s">
        <v>109</v>
      </c>
      <c r="C27" s="34" t="s">
        <v>41</v>
      </c>
      <c r="D27" s="26">
        <f t="shared" si="0"/>
        <v>2</v>
      </c>
      <c r="E27" s="35">
        <v>2</v>
      </c>
      <c r="F27" s="36"/>
      <c r="G27" s="71"/>
    </row>
    <row r="28" spans="1:7" ht="16.5" thickBot="1" x14ac:dyDescent="0.3">
      <c r="A28" s="3"/>
      <c r="B28" s="72" t="s">
        <v>110</v>
      </c>
      <c r="C28" s="21" t="s">
        <v>15</v>
      </c>
      <c r="D28" s="26">
        <f t="shared" si="0"/>
        <v>1</v>
      </c>
      <c r="E28" s="57"/>
      <c r="F28" s="20"/>
      <c r="G28" s="73">
        <v>1</v>
      </c>
    </row>
    <row r="29" spans="1:7" ht="16.5" thickBot="1" x14ac:dyDescent="0.3">
      <c r="A29" s="3"/>
      <c r="B29" s="31" t="s">
        <v>111</v>
      </c>
      <c r="C29" s="32" t="s">
        <v>6</v>
      </c>
      <c r="D29" s="42">
        <f t="shared" si="0"/>
        <v>103</v>
      </c>
      <c r="E29" s="33">
        <f>SUM(E30,E31,E32,E35,E36,E41,E42,E43,E44,E45,E46)</f>
        <v>84</v>
      </c>
      <c r="F29" s="33">
        <f>SUM(F30,F31,F32,F35,F36,F41,F42,F43,F44,F45,F46)</f>
        <v>19</v>
      </c>
      <c r="G29" s="44"/>
    </row>
    <row r="30" spans="1:7" ht="15.75" x14ac:dyDescent="0.25">
      <c r="A30" s="3"/>
      <c r="B30" s="60" t="s">
        <v>112</v>
      </c>
      <c r="C30" s="13" t="s">
        <v>42</v>
      </c>
      <c r="D30" s="26">
        <f t="shared" si="0"/>
        <v>2</v>
      </c>
      <c r="E30" s="14">
        <v>1</v>
      </c>
      <c r="F30" s="14">
        <v>1</v>
      </c>
      <c r="G30" s="61"/>
    </row>
    <row r="31" spans="1:7" ht="31.5" x14ac:dyDescent="0.25">
      <c r="A31" s="3"/>
      <c r="B31" s="62" t="s">
        <v>113</v>
      </c>
      <c r="C31" s="5" t="s">
        <v>43</v>
      </c>
      <c r="D31" s="26">
        <f t="shared" si="0"/>
        <v>43</v>
      </c>
      <c r="E31" s="6">
        <v>26</v>
      </c>
      <c r="F31" s="6">
        <v>17</v>
      </c>
      <c r="G31" s="63"/>
    </row>
    <row r="32" spans="1:7" ht="33" customHeight="1" x14ac:dyDescent="0.25">
      <c r="A32" s="3"/>
      <c r="B32" s="62" t="s">
        <v>114</v>
      </c>
      <c r="C32" s="7" t="s">
        <v>83</v>
      </c>
      <c r="D32" s="26">
        <f t="shared" si="0"/>
        <v>12</v>
      </c>
      <c r="E32" s="6">
        <f>SUM(E33:E34)+1</f>
        <v>12</v>
      </c>
      <c r="F32" s="4"/>
      <c r="G32" s="63"/>
    </row>
    <row r="33" spans="1:7" ht="15.75" customHeight="1" x14ac:dyDescent="0.25">
      <c r="A33" s="3"/>
      <c r="B33" s="62" t="s">
        <v>115</v>
      </c>
      <c r="C33" s="52" t="s">
        <v>84</v>
      </c>
      <c r="D33" s="26">
        <f t="shared" si="0"/>
        <v>4</v>
      </c>
      <c r="E33" s="6">
        <v>4</v>
      </c>
      <c r="F33" s="4"/>
      <c r="G33" s="63"/>
    </row>
    <row r="34" spans="1:7" ht="17.25" customHeight="1" x14ac:dyDescent="0.25">
      <c r="A34" s="3"/>
      <c r="B34" s="62" t="s">
        <v>116</v>
      </c>
      <c r="C34" s="52" t="s">
        <v>85</v>
      </c>
      <c r="D34" s="26">
        <f t="shared" si="0"/>
        <v>7</v>
      </c>
      <c r="E34" s="6">
        <v>7</v>
      </c>
      <c r="F34" s="4"/>
      <c r="G34" s="63"/>
    </row>
    <row r="35" spans="1:7" ht="15.75" x14ac:dyDescent="0.25">
      <c r="A35" s="3"/>
      <c r="B35" s="62" t="s">
        <v>117</v>
      </c>
      <c r="C35" s="5" t="s">
        <v>44</v>
      </c>
      <c r="D35" s="26">
        <f t="shared" si="0"/>
        <v>6</v>
      </c>
      <c r="E35" s="6">
        <v>6</v>
      </c>
      <c r="F35" s="4"/>
      <c r="G35" s="63"/>
    </row>
    <row r="36" spans="1:7" ht="47.25" customHeight="1" thickBot="1" x14ac:dyDescent="0.3">
      <c r="A36" s="3"/>
      <c r="B36" s="62" t="s">
        <v>118</v>
      </c>
      <c r="C36" s="9" t="s">
        <v>88</v>
      </c>
      <c r="D36" s="11">
        <f t="shared" si="0"/>
        <v>5</v>
      </c>
      <c r="E36" s="6">
        <f>SUM(E39:E40)+1</f>
        <v>5</v>
      </c>
      <c r="F36" s="6"/>
      <c r="G36" s="63"/>
    </row>
    <row r="37" spans="1:7" ht="47.25" hidden="1" customHeight="1" thickBot="1" x14ac:dyDescent="0.3">
      <c r="A37" s="3"/>
      <c r="B37" s="72"/>
      <c r="C37" s="43"/>
      <c r="D37" s="45"/>
      <c r="E37" s="57"/>
      <c r="F37" s="57"/>
      <c r="G37" s="74"/>
    </row>
    <row r="38" spans="1:7" ht="36.75" customHeight="1" thickBot="1" x14ac:dyDescent="0.3">
      <c r="A38" s="3"/>
      <c r="B38" s="46" t="s">
        <v>193</v>
      </c>
      <c r="C38" s="47" t="s">
        <v>19</v>
      </c>
      <c r="D38" s="48" t="s">
        <v>194</v>
      </c>
      <c r="E38" s="49" t="s">
        <v>12</v>
      </c>
      <c r="F38" s="50" t="s">
        <v>10</v>
      </c>
      <c r="G38" s="51" t="s">
        <v>15</v>
      </c>
    </row>
    <row r="39" spans="1:7" ht="18.75" customHeight="1" x14ac:dyDescent="0.25">
      <c r="A39" s="3"/>
      <c r="B39" s="60" t="s">
        <v>119</v>
      </c>
      <c r="C39" s="53" t="s">
        <v>86</v>
      </c>
      <c r="D39" s="26">
        <f t="shared" ref="D39:D57" si="1">SUM(E39:G39)</f>
        <v>2</v>
      </c>
      <c r="E39" s="14">
        <v>2</v>
      </c>
      <c r="F39" s="14"/>
      <c r="G39" s="61"/>
    </row>
    <row r="40" spans="1:7" ht="33.75" customHeight="1" x14ac:dyDescent="0.25">
      <c r="A40" s="3"/>
      <c r="B40" s="62" t="s">
        <v>132</v>
      </c>
      <c r="C40" s="54" t="s">
        <v>87</v>
      </c>
      <c r="D40" s="26">
        <f t="shared" si="1"/>
        <v>2</v>
      </c>
      <c r="E40" s="6">
        <v>2</v>
      </c>
      <c r="F40" s="6"/>
      <c r="G40" s="63"/>
    </row>
    <row r="41" spans="1:7" ht="31.5" x14ac:dyDescent="0.25">
      <c r="A41" s="3"/>
      <c r="B41" s="62" t="s">
        <v>133</v>
      </c>
      <c r="C41" s="5" t="s">
        <v>45</v>
      </c>
      <c r="D41" s="26">
        <f t="shared" si="1"/>
        <v>3</v>
      </c>
      <c r="E41" s="6">
        <v>3</v>
      </c>
      <c r="F41" s="4"/>
      <c r="G41" s="63"/>
    </row>
    <row r="42" spans="1:7" ht="31.5" x14ac:dyDescent="0.25">
      <c r="A42" s="3"/>
      <c r="B42" s="62" t="s">
        <v>134</v>
      </c>
      <c r="C42" s="5" t="s">
        <v>46</v>
      </c>
      <c r="D42" s="26">
        <f t="shared" si="1"/>
        <v>16</v>
      </c>
      <c r="E42" s="6">
        <v>16</v>
      </c>
      <c r="F42" s="4"/>
      <c r="G42" s="63"/>
    </row>
    <row r="43" spans="1:7" ht="47.25" x14ac:dyDescent="0.25">
      <c r="A43" s="3"/>
      <c r="B43" s="62" t="s">
        <v>135</v>
      </c>
      <c r="C43" s="5" t="s">
        <v>47</v>
      </c>
      <c r="D43" s="26">
        <f t="shared" si="1"/>
        <v>6</v>
      </c>
      <c r="E43" s="6">
        <v>6</v>
      </c>
      <c r="F43" s="4"/>
      <c r="G43" s="63"/>
    </row>
    <row r="44" spans="1:7" ht="31.5" x14ac:dyDescent="0.25">
      <c r="A44" s="3"/>
      <c r="B44" s="62" t="s">
        <v>136</v>
      </c>
      <c r="C44" s="5" t="s">
        <v>48</v>
      </c>
      <c r="D44" s="26">
        <f t="shared" si="1"/>
        <v>3</v>
      </c>
      <c r="E44" s="6">
        <v>3</v>
      </c>
      <c r="F44" s="4"/>
      <c r="G44" s="63"/>
    </row>
    <row r="45" spans="1:7" ht="31.5" x14ac:dyDescent="0.25">
      <c r="A45" s="3"/>
      <c r="B45" s="62" t="s">
        <v>137</v>
      </c>
      <c r="C45" s="5" t="s">
        <v>49</v>
      </c>
      <c r="D45" s="26">
        <f t="shared" si="1"/>
        <v>4</v>
      </c>
      <c r="E45" s="6">
        <v>4</v>
      </c>
      <c r="F45" s="4"/>
      <c r="G45" s="63"/>
    </row>
    <row r="46" spans="1:7" ht="16.5" thickBot="1" x14ac:dyDescent="0.3">
      <c r="A46" s="3"/>
      <c r="B46" s="64" t="s">
        <v>138</v>
      </c>
      <c r="C46" s="15" t="s">
        <v>50</v>
      </c>
      <c r="D46" s="26">
        <f t="shared" si="1"/>
        <v>3</v>
      </c>
      <c r="E46" s="56">
        <v>2</v>
      </c>
      <c r="F46" s="56">
        <v>1</v>
      </c>
      <c r="G46" s="65"/>
    </row>
    <row r="47" spans="1:7" ht="32.25" thickBot="1" x14ac:dyDescent="0.3">
      <c r="A47" s="3"/>
      <c r="B47" s="31" t="s">
        <v>139</v>
      </c>
      <c r="C47" s="32" t="s">
        <v>23</v>
      </c>
      <c r="D47" s="37">
        <f t="shared" si="1"/>
        <v>182.75</v>
      </c>
      <c r="E47" s="33">
        <f>SUM(E48,E54,E70,E78,E86,E94,E111)</f>
        <v>149</v>
      </c>
      <c r="F47" s="33">
        <f>SUM(F48,F54,F70,F78,F86,F94,F111)</f>
        <v>12</v>
      </c>
      <c r="G47" s="44">
        <f>SUM(G48,G54,G70,G78,G86,G94,G111)</f>
        <v>21.75</v>
      </c>
    </row>
    <row r="48" spans="1:7" ht="18.75" customHeight="1" thickBot="1" x14ac:dyDescent="0.3">
      <c r="A48" s="3"/>
      <c r="B48" s="31" t="s">
        <v>140</v>
      </c>
      <c r="C48" s="41" t="s">
        <v>7</v>
      </c>
      <c r="D48" s="42">
        <f t="shared" si="1"/>
        <v>15</v>
      </c>
      <c r="E48" s="33">
        <f>SUM(E49:E53)</f>
        <v>14</v>
      </c>
      <c r="F48" s="33">
        <f>SUM(F49:F53)</f>
        <v>1</v>
      </c>
      <c r="G48" s="44"/>
    </row>
    <row r="49" spans="1:8" ht="18.75" customHeight="1" x14ac:dyDescent="0.25">
      <c r="A49" s="3"/>
      <c r="B49" s="60" t="s">
        <v>141</v>
      </c>
      <c r="C49" s="18" t="s">
        <v>51</v>
      </c>
      <c r="D49" s="26">
        <f t="shared" si="1"/>
        <v>1</v>
      </c>
      <c r="E49" s="14">
        <v>1</v>
      </c>
      <c r="F49" s="14"/>
      <c r="G49" s="75"/>
    </row>
    <row r="50" spans="1:8" ht="18.75" customHeight="1" x14ac:dyDescent="0.25">
      <c r="A50" s="3"/>
      <c r="B50" s="62" t="s">
        <v>142</v>
      </c>
      <c r="C50" s="7" t="s">
        <v>52</v>
      </c>
      <c r="D50" s="26">
        <f t="shared" si="1"/>
        <v>2</v>
      </c>
      <c r="E50" s="6">
        <v>2</v>
      </c>
      <c r="F50" s="6"/>
      <c r="G50" s="76"/>
    </row>
    <row r="51" spans="1:8" ht="33" customHeight="1" x14ac:dyDescent="0.25">
      <c r="A51" s="3"/>
      <c r="B51" s="62" t="s">
        <v>143</v>
      </c>
      <c r="C51" s="7" t="s">
        <v>53</v>
      </c>
      <c r="D51" s="26">
        <f t="shared" si="1"/>
        <v>5</v>
      </c>
      <c r="E51" s="6">
        <v>5</v>
      </c>
      <c r="F51" s="6"/>
      <c r="G51" s="76"/>
    </row>
    <row r="52" spans="1:8" ht="18" customHeight="1" x14ac:dyDescent="0.25">
      <c r="A52" s="3"/>
      <c r="B52" s="62" t="s">
        <v>144</v>
      </c>
      <c r="C52" s="7" t="s">
        <v>54</v>
      </c>
      <c r="D52" s="26">
        <f t="shared" si="1"/>
        <v>3</v>
      </c>
      <c r="E52" s="6">
        <v>3</v>
      </c>
      <c r="F52" s="6"/>
      <c r="G52" s="76"/>
    </row>
    <row r="53" spans="1:8" ht="33.75" customHeight="1" thickBot="1" x14ac:dyDescent="0.3">
      <c r="A53" s="3"/>
      <c r="B53" s="64" t="s">
        <v>145</v>
      </c>
      <c r="C53" s="19" t="s">
        <v>55</v>
      </c>
      <c r="D53" s="26">
        <f t="shared" si="1"/>
        <v>4</v>
      </c>
      <c r="E53" s="56">
        <v>3</v>
      </c>
      <c r="F53" s="56">
        <v>1</v>
      </c>
      <c r="G53" s="68"/>
    </row>
    <row r="54" spans="1:8" ht="32.25" thickBot="1" x14ac:dyDescent="0.3">
      <c r="A54" s="3"/>
      <c r="B54" s="31" t="s">
        <v>120</v>
      </c>
      <c r="C54" s="32" t="s">
        <v>18</v>
      </c>
      <c r="D54" s="42">
        <v>63</v>
      </c>
      <c r="E54" s="33">
        <v>51</v>
      </c>
      <c r="F54" s="33">
        <f>SUM(F55:F68)</f>
        <v>5</v>
      </c>
      <c r="G54" s="44">
        <f>SUM(G55:G68)</f>
        <v>7</v>
      </c>
    </row>
    <row r="55" spans="1:8" ht="15.75" x14ac:dyDescent="0.25">
      <c r="A55" s="3"/>
      <c r="B55" s="60" t="s">
        <v>121</v>
      </c>
      <c r="C55" s="13" t="s">
        <v>51</v>
      </c>
      <c r="D55" s="26">
        <f t="shared" si="1"/>
        <v>1</v>
      </c>
      <c r="E55" s="14">
        <v>1</v>
      </c>
      <c r="F55" s="14"/>
      <c r="G55" s="75"/>
    </row>
    <row r="56" spans="1:8" ht="15" customHeight="1" x14ac:dyDescent="0.25">
      <c r="A56" s="3"/>
      <c r="B56" s="62" t="s">
        <v>122</v>
      </c>
      <c r="C56" s="5" t="s">
        <v>56</v>
      </c>
      <c r="D56" s="26">
        <f t="shared" si="1"/>
        <v>1</v>
      </c>
      <c r="E56" s="6">
        <v>1</v>
      </c>
      <c r="F56" s="6"/>
      <c r="G56" s="76"/>
    </row>
    <row r="57" spans="1:8" ht="15.75" x14ac:dyDescent="0.25">
      <c r="A57" s="3"/>
      <c r="B57" s="62" t="s">
        <v>123</v>
      </c>
      <c r="C57" s="5" t="s">
        <v>52</v>
      </c>
      <c r="D57" s="11">
        <f t="shared" si="1"/>
        <v>1</v>
      </c>
      <c r="E57" s="6">
        <v>1</v>
      </c>
      <c r="F57" s="6"/>
      <c r="G57" s="76"/>
    </row>
    <row r="58" spans="1:8" ht="16.5" hidden="1" thickBot="1" x14ac:dyDescent="0.3">
      <c r="A58" s="3"/>
      <c r="B58" s="72"/>
      <c r="C58" s="21"/>
      <c r="D58" s="45"/>
      <c r="E58" s="57"/>
      <c r="F58" s="57"/>
      <c r="G58" s="73"/>
    </row>
    <row r="59" spans="1:8" ht="31.5" x14ac:dyDescent="0.25">
      <c r="A59" s="3"/>
      <c r="B59" s="60" t="s">
        <v>124</v>
      </c>
      <c r="C59" s="13" t="s">
        <v>57</v>
      </c>
      <c r="D59" s="26">
        <f t="shared" ref="D59:D92" si="2">SUM(E59:G59)</f>
        <v>4</v>
      </c>
      <c r="E59" s="14">
        <v>4</v>
      </c>
      <c r="F59" s="14"/>
      <c r="G59" s="75"/>
    </row>
    <row r="60" spans="1:8" ht="15.75" x14ac:dyDescent="0.25">
      <c r="A60" s="3"/>
      <c r="B60" s="62" t="s">
        <v>125</v>
      </c>
      <c r="C60" s="5" t="s">
        <v>58</v>
      </c>
      <c r="D60" s="26">
        <v>6</v>
      </c>
      <c r="E60" s="6">
        <v>6</v>
      </c>
      <c r="F60" s="6"/>
      <c r="G60" s="76"/>
    </row>
    <row r="61" spans="1:8" ht="31.5" x14ac:dyDescent="0.25">
      <c r="A61" s="3"/>
      <c r="B61" s="62" t="s">
        <v>126</v>
      </c>
      <c r="C61" s="5" t="s">
        <v>59</v>
      </c>
      <c r="D61" s="26">
        <f t="shared" si="2"/>
        <v>5</v>
      </c>
      <c r="E61" s="6">
        <v>5</v>
      </c>
      <c r="F61" s="6"/>
      <c r="G61" s="76"/>
    </row>
    <row r="62" spans="1:8" ht="15.75" x14ac:dyDescent="0.25">
      <c r="A62" s="3"/>
      <c r="B62" s="62" t="s">
        <v>127</v>
      </c>
      <c r="C62" s="5" t="s">
        <v>60</v>
      </c>
      <c r="D62" s="26">
        <v>4</v>
      </c>
      <c r="E62" s="6">
        <v>4</v>
      </c>
      <c r="F62" s="6"/>
      <c r="G62" s="76"/>
      <c r="H62" s="29"/>
    </row>
    <row r="63" spans="1:8" ht="15.75" x14ac:dyDescent="0.25">
      <c r="A63" s="3"/>
      <c r="B63" s="62" t="s">
        <v>128</v>
      </c>
      <c r="C63" s="5" t="s">
        <v>61</v>
      </c>
      <c r="D63" s="26">
        <f t="shared" si="2"/>
        <v>10</v>
      </c>
      <c r="E63" s="6">
        <v>8</v>
      </c>
      <c r="F63" s="6">
        <v>2</v>
      </c>
      <c r="G63" s="76"/>
      <c r="H63" s="29"/>
    </row>
    <row r="64" spans="1:8" ht="31.5" x14ac:dyDescent="0.25">
      <c r="A64" s="3"/>
      <c r="B64" s="62" t="s">
        <v>129</v>
      </c>
      <c r="C64" s="5" t="s">
        <v>199</v>
      </c>
      <c r="D64" s="26">
        <v>12</v>
      </c>
      <c r="E64" s="6">
        <v>12</v>
      </c>
      <c r="F64" s="6"/>
      <c r="G64" s="76"/>
      <c r="H64" s="29"/>
    </row>
    <row r="65" spans="1:8" ht="47.25" x14ac:dyDescent="0.25">
      <c r="A65" s="3"/>
      <c r="B65" s="62" t="s">
        <v>130</v>
      </c>
      <c r="C65" s="5" t="s">
        <v>62</v>
      </c>
      <c r="D65" s="26">
        <f t="shared" si="2"/>
        <v>3</v>
      </c>
      <c r="E65" s="6">
        <v>3</v>
      </c>
      <c r="F65" s="6"/>
      <c r="G65" s="76"/>
      <c r="H65" s="29"/>
    </row>
    <row r="66" spans="1:8" ht="31.5" x14ac:dyDescent="0.25">
      <c r="A66" s="3"/>
      <c r="B66" s="62" t="s">
        <v>131</v>
      </c>
      <c r="C66" s="5" t="s">
        <v>197</v>
      </c>
      <c r="D66" s="26">
        <v>14</v>
      </c>
      <c r="E66" s="6">
        <v>4</v>
      </c>
      <c r="F66" s="6">
        <v>3</v>
      </c>
      <c r="G66" s="76">
        <v>7</v>
      </c>
      <c r="H66" s="29"/>
    </row>
    <row r="67" spans="1:8" ht="15.75" x14ac:dyDescent="0.25">
      <c r="A67" s="3"/>
      <c r="B67" s="62" t="s">
        <v>198</v>
      </c>
      <c r="C67" s="5" t="s">
        <v>79</v>
      </c>
      <c r="D67" s="26">
        <v>2</v>
      </c>
      <c r="E67" s="6">
        <v>2</v>
      </c>
      <c r="F67" s="6"/>
      <c r="G67" s="76"/>
      <c r="H67" s="29"/>
    </row>
    <row r="68" spans="1:8" ht="16.5" thickBot="1" x14ac:dyDescent="0.3">
      <c r="A68" s="3"/>
      <c r="B68" s="62" t="s">
        <v>146</v>
      </c>
      <c r="C68" s="5" t="s">
        <v>63</v>
      </c>
      <c r="D68" s="26">
        <f>SUM(E68:G68)</f>
        <v>2</v>
      </c>
      <c r="E68" s="6">
        <v>2</v>
      </c>
      <c r="F68" s="6"/>
      <c r="G68" s="76"/>
      <c r="H68" s="29"/>
    </row>
    <row r="69" spans="1:8" ht="32.25" thickBot="1" x14ac:dyDescent="0.3">
      <c r="A69" s="3"/>
      <c r="B69" s="46" t="s">
        <v>193</v>
      </c>
      <c r="C69" s="47" t="s">
        <v>19</v>
      </c>
      <c r="D69" s="48" t="s">
        <v>194</v>
      </c>
      <c r="E69" s="49" t="s">
        <v>12</v>
      </c>
      <c r="F69" s="50" t="s">
        <v>10</v>
      </c>
      <c r="G69" s="51" t="s">
        <v>15</v>
      </c>
      <c r="H69" s="29"/>
    </row>
    <row r="70" spans="1:8" ht="18" customHeight="1" thickBot="1" x14ac:dyDescent="0.3">
      <c r="A70" s="3"/>
      <c r="B70" s="31" t="s">
        <v>147</v>
      </c>
      <c r="C70" s="32" t="s">
        <v>8</v>
      </c>
      <c r="D70" s="42">
        <f t="shared" si="2"/>
        <v>12</v>
      </c>
      <c r="E70" s="33">
        <f>SUM(E71:E77)</f>
        <v>9</v>
      </c>
      <c r="F70" s="33">
        <f>SUM(F71:F77)</f>
        <v>1</v>
      </c>
      <c r="G70" s="44">
        <f>SUM(G71:G77)</f>
        <v>2</v>
      </c>
      <c r="H70" s="29"/>
    </row>
    <row r="71" spans="1:8" ht="15.75" x14ac:dyDescent="0.25">
      <c r="A71" s="3"/>
      <c r="B71" s="60" t="s">
        <v>148</v>
      </c>
      <c r="C71" s="13" t="s">
        <v>51</v>
      </c>
      <c r="D71" s="26">
        <f t="shared" si="2"/>
        <v>1</v>
      </c>
      <c r="E71" s="14">
        <v>1</v>
      </c>
      <c r="F71" s="14"/>
      <c r="G71" s="75"/>
      <c r="H71" s="29"/>
    </row>
    <row r="72" spans="1:8" ht="15.75" x14ac:dyDescent="0.25">
      <c r="A72" s="3"/>
      <c r="B72" s="62" t="s">
        <v>149</v>
      </c>
      <c r="C72" s="5" t="s">
        <v>52</v>
      </c>
      <c r="D72" s="26">
        <f t="shared" si="2"/>
        <v>1</v>
      </c>
      <c r="E72" s="6">
        <v>1</v>
      </c>
      <c r="F72" s="6"/>
      <c r="G72" s="76"/>
      <c r="H72" s="29"/>
    </row>
    <row r="73" spans="1:8" ht="15.75" x14ac:dyDescent="0.25">
      <c r="A73" s="3"/>
      <c r="B73" s="62" t="s">
        <v>150</v>
      </c>
      <c r="C73" s="5" t="s">
        <v>64</v>
      </c>
      <c r="D73" s="26">
        <f t="shared" si="2"/>
        <v>2</v>
      </c>
      <c r="E73" s="6">
        <v>2</v>
      </c>
      <c r="F73" s="6"/>
      <c r="G73" s="76"/>
      <c r="H73" s="29"/>
    </row>
    <row r="74" spans="1:8" ht="15.75" x14ac:dyDescent="0.25">
      <c r="A74" s="3"/>
      <c r="B74" s="62" t="s">
        <v>151</v>
      </c>
      <c r="C74" s="5" t="s">
        <v>95</v>
      </c>
      <c r="D74" s="26">
        <f t="shared" si="2"/>
        <v>3</v>
      </c>
      <c r="E74" s="6">
        <v>3</v>
      </c>
      <c r="F74" s="6"/>
      <c r="G74" s="76"/>
      <c r="H74" s="29"/>
    </row>
    <row r="75" spans="1:8" ht="31.5" x14ac:dyDescent="0.25">
      <c r="A75" s="3"/>
      <c r="B75" s="62" t="s">
        <v>152</v>
      </c>
      <c r="C75" s="10" t="s">
        <v>96</v>
      </c>
      <c r="D75" s="26">
        <f t="shared" si="2"/>
        <v>2</v>
      </c>
      <c r="E75" s="6">
        <v>2</v>
      </c>
      <c r="F75" s="6"/>
      <c r="G75" s="76"/>
      <c r="H75" s="29"/>
    </row>
    <row r="76" spans="1:8" ht="15.75" x14ac:dyDescent="0.25">
      <c r="A76" s="3"/>
      <c r="B76" s="62" t="s">
        <v>153</v>
      </c>
      <c r="C76" s="5" t="s">
        <v>10</v>
      </c>
      <c r="D76" s="26">
        <f t="shared" si="2"/>
        <v>1</v>
      </c>
      <c r="E76" s="6"/>
      <c r="F76" s="6">
        <v>1</v>
      </c>
      <c r="G76" s="76"/>
      <c r="H76" s="29"/>
    </row>
    <row r="77" spans="1:8" ht="16.5" thickBot="1" x14ac:dyDescent="0.3">
      <c r="A77" s="3"/>
      <c r="B77" s="64" t="s">
        <v>154</v>
      </c>
      <c r="C77" s="15" t="s">
        <v>15</v>
      </c>
      <c r="D77" s="26">
        <f t="shared" si="2"/>
        <v>2</v>
      </c>
      <c r="E77" s="56"/>
      <c r="F77" s="56"/>
      <c r="G77" s="68">
        <v>2</v>
      </c>
      <c r="H77" s="29"/>
    </row>
    <row r="78" spans="1:8" ht="19.5" customHeight="1" thickBot="1" x14ac:dyDescent="0.3">
      <c r="A78" s="3"/>
      <c r="B78" s="31" t="s">
        <v>155</v>
      </c>
      <c r="C78" s="32" t="s">
        <v>22</v>
      </c>
      <c r="D78" s="42">
        <f t="shared" si="2"/>
        <v>14</v>
      </c>
      <c r="E78" s="33">
        <f>SUM(E79:E85)</f>
        <v>12</v>
      </c>
      <c r="F78" s="33">
        <f>SUM(F79:F85)</f>
        <v>1</v>
      </c>
      <c r="G78" s="44">
        <f>SUM(G79:G85)</f>
        <v>1</v>
      </c>
      <c r="H78" s="29"/>
    </row>
    <row r="79" spans="1:8" ht="15.75" x14ac:dyDescent="0.25">
      <c r="A79" s="3"/>
      <c r="B79" s="60" t="s">
        <v>156</v>
      </c>
      <c r="C79" s="13" t="s">
        <v>65</v>
      </c>
      <c r="D79" s="26">
        <f t="shared" si="2"/>
        <v>1</v>
      </c>
      <c r="E79" s="14">
        <v>1</v>
      </c>
      <c r="F79" s="14"/>
      <c r="G79" s="75"/>
      <c r="H79" s="29"/>
    </row>
    <row r="80" spans="1:8" ht="15.75" x14ac:dyDescent="0.25">
      <c r="A80" s="3"/>
      <c r="B80" s="62" t="s">
        <v>157</v>
      </c>
      <c r="C80" s="5" t="s">
        <v>66</v>
      </c>
      <c r="D80" s="26">
        <f t="shared" si="2"/>
        <v>1</v>
      </c>
      <c r="E80" s="6">
        <v>1</v>
      </c>
      <c r="F80" s="6"/>
      <c r="G80" s="76"/>
    </row>
    <row r="81" spans="1:7" ht="15.75" x14ac:dyDescent="0.25">
      <c r="A81" s="3"/>
      <c r="B81" s="62" t="s">
        <v>158</v>
      </c>
      <c r="C81" s="5" t="s">
        <v>67</v>
      </c>
      <c r="D81" s="26">
        <f t="shared" si="2"/>
        <v>3</v>
      </c>
      <c r="E81" s="6">
        <v>3</v>
      </c>
      <c r="F81" s="6"/>
      <c r="G81" s="76"/>
    </row>
    <row r="82" spans="1:7" ht="30" customHeight="1" x14ac:dyDescent="0.25">
      <c r="A82" s="3"/>
      <c r="B82" s="62" t="s">
        <v>159</v>
      </c>
      <c r="C82" s="5" t="s">
        <v>68</v>
      </c>
      <c r="D82" s="26">
        <f t="shared" si="2"/>
        <v>3</v>
      </c>
      <c r="E82" s="6">
        <v>3</v>
      </c>
      <c r="F82" s="6"/>
      <c r="G82" s="76"/>
    </row>
    <row r="83" spans="1:7" ht="15.75" x14ac:dyDescent="0.25">
      <c r="A83" s="3"/>
      <c r="B83" s="62" t="s">
        <v>160</v>
      </c>
      <c r="C83" s="5" t="s">
        <v>93</v>
      </c>
      <c r="D83" s="26">
        <f t="shared" si="2"/>
        <v>4</v>
      </c>
      <c r="E83" s="6">
        <v>4</v>
      </c>
      <c r="F83" s="6"/>
      <c r="G83" s="76"/>
    </row>
    <row r="84" spans="1:7" ht="15.75" x14ac:dyDescent="0.25">
      <c r="A84" s="3"/>
      <c r="B84" s="62" t="s">
        <v>161</v>
      </c>
      <c r="C84" s="5" t="s">
        <v>10</v>
      </c>
      <c r="D84" s="26">
        <f t="shared" si="2"/>
        <v>1</v>
      </c>
      <c r="E84" s="6"/>
      <c r="F84" s="6">
        <v>1</v>
      </c>
      <c r="G84" s="76"/>
    </row>
    <row r="85" spans="1:7" ht="16.5" thickBot="1" x14ac:dyDescent="0.3">
      <c r="A85" s="3"/>
      <c r="B85" s="64" t="s">
        <v>162</v>
      </c>
      <c r="C85" s="15" t="s">
        <v>15</v>
      </c>
      <c r="D85" s="26">
        <f t="shared" si="2"/>
        <v>1</v>
      </c>
      <c r="E85" s="56"/>
      <c r="F85" s="56"/>
      <c r="G85" s="68">
        <v>1</v>
      </c>
    </row>
    <row r="86" spans="1:7" ht="20.25" customHeight="1" thickBot="1" x14ac:dyDescent="0.3">
      <c r="A86" s="3"/>
      <c r="B86" s="31" t="s">
        <v>163</v>
      </c>
      <c r="C86" s="32" t="s">
        <v>20</v>
      </c>
      <c r="D86" s="42">
        <f t="shared" si="2"/>
        <v>15.5</v>
      </c>
      <c r="E86" s="33">
        <f>SUM(E87:E92)</f>
        <v>13</v>
      </c>
      <c r="F86" s="33">
        <f>SUM(F87:F92)</f>
        <v>1</v>
      </c>
      <c r="G86" s="44">
        <f>SUM(G87:G92)</f>
        <v>1.5</v>
      </c>
    </row>
    <row r="87" spans="1:7" ht="15.75" x14ac:dyDescent="0.25">
      <c r="A87" s="3"/>
      <c r="B87" s="60" t="s">
        <v>164</v>
      </c>
      <c r="C87" s="13" t="s">
        <v>69</v>
      </c>
      <c r="D87" s="26">
        <f t="shared" si="2"/>
        <v>1</v>
      </c>
      <c r="E87" s="14">
        <v>1</v>
      </c>
      <c r="F87" s="14"/>
      <c r="G87" s="75"/>
    </row>
    <row r="88" spans="1:7" ht="15.75" x14ac:dyDescent="0.25">
      <c r="A88" s="3"/>
      <c r="B88" s="62" t="s">
        <v>165</v>
      </c>
      <c r="C88" s="5" t="s">
        <v>97</v>
      </c>
      <c r="D88" s="26">
        <f t="shared" si="2"/>
        <v>1</v>
      </c>
      <c r="E88" s="6">
        <v>1</v>
      </c>
      <c r="F88" s="6"/>
      <c r="G88" s="76"/>
    </row>
    <row r="89" spans="1:7" ht="15.75" x14ac:dyDescent="0.25">
      <c r="A89" s="3"/>
      <c r="B89" s="62" t="s">
        <v>166</v>
      </c>
      <c r="C89" s="5" t="s">
        <v>70</v>
      </c>
      <c r="D89" s="26">
        <f t="shared" si="2"/>
        <v>1</v>
      </c>
      <c r="E89" s="6">
        <v>1</v>
      </c>
      <c r="F89" s="6"/>
      <c r="G89" s="76"/>
    </row>
    <row r="90" spans="1:7" ht="44.25" customHeight="1" x14ac:dyDescent="0.25">
      <c r="A90" s="3"/>
      <c r="B90" s="62" t="s">
        <v>167</v>
      </c>
      <c r="C90" s="5" t="s">
        <v>71</v>
      </c>
      <c r="D90" s="26">
        <f t="shared" si="2"/>
        <v>4</v>
      </c>
      <c r="E90" s="6">
        <v>4</v>
      </c>
      <c r="F90" s="6"/>
      <c r="G90" s="76"/>
    </row>
    <row r="91" spans="1:7" ht="45" customHeight="1" x14ac:dyDescent="0.25">
      <c r="A91" s="3"/>
      <c r="B91" s="62" t="s">
        <v>168</v>
      </c>
      <c r="C91" s="5" t="s">
        <v>72</v>
      </c>
      <c r="D91" s="26">
        <f t="shared" si="2"/>
        <v>7</v>
      </c>
      <c r="E91" s="6">
        <v>6</v>
      </c>
      <c r="F91" s="6">
        <v>1</v>
      </c>
      <c r="G91" s="76"/>
    </row>
    <row r="92" spans="1:7" ht="25.5" customHeight="1" thickBot="1" x14ac:dyDescent="0.3">
      <c r="A92" s="3"/>
      <c r="B92" s="62" t="s">
        <v>169</v>
      </c>
      <c r="C92" s="5" t="s">
        <v>15</v>
      </c>
      <c r="D92" s="11">
        <f t="shared" si="2"/>
        <v>1.5</v>
      </c>
      <c r="E92" s="6"/>
      <c r="F92" s="6"/>
      <c r="G92" s="76">
        <v>1.5</v>
      </c>
    </row>
    <row r="93" spans="1:7" ht="25.5" hidden="1" customHeight="1" thickBot="1" x14ac:dyDescent="0.3">
      <c r="A93" s="3"/>
      <c r="B93" s="72"/>
      <c r="C93" s="21"/>
      <c r="D93" s="45"/>
      <c r="E93" s="57"/>
      <c r="F93" s="57"/>
      <c r="G93" s="73"/>
    </row>
    <row r="94" spans="1:7" ht="34.5" customHeight="1" thickBot="1" x14ac:dyDescent="0.3">
      <c r="A94" s="3"/>
      <c r="B94" s="31" t="s">
        <v>170</v>
      </c>
      <c r="C94" s="32" t="s">
        <v>9</v>
      </c>
      <c r="D94" s="42">
        <f t="shared" ref="D94:D118" si="3">SUM(E94:G94)</f>
        <v>53</v>
      </c>
      <c r="E94" s="33">
        <f>SUM(E95,E96,E97,E98,E101,E102,E103,E106,E107,E108,E109,E110,E104)</f>
        <v>41</v>
      </c>
      <c r="F94" s="33">
        <f>SUM(F95,F96,F97,F98,F101,F102,F103,F106,F107,F108,F109,F110)</f>
        <v>2</v>
      </c>
      <c r="G94" s="44">
        <f>SUM(G95,G96,G97,G98,G101,G102,G103,G106,G107,G108,G109,G110)</f>
        <v>10</v>
      </c>
    </row>
    <row r="95" spans="1:7" ht="15" customHeight="1" x14ac:dyDescent="0.25">
      <c r="A95" s="3"/>
      <c r="B95" s="60" t="s">
        <v>171</v>
      </c>
      <c r="C95" s="13" t="s">
        <v>51</v>
      </c>
      <c r="D95" s="26">
        <f t="shared" si="3"/>
        <v>1</v>
      </c>
      <c r="E95" s="14">
        <v>1</v>
      </c>
      <c r="F95" s="14"/>
      <c r="G95" s="75"/>
    </row>
    <row r="96" spans="1:7" ht="15.75" customHeight="1" x14ac:dyDescent="0.25">
      <c r="A96" s="3"/>
      <c r="B96" s="62" t="s">
        <v>172</v>
      </c>
      <c r="C96" s="5" t="s">
        <v>52</v>
      </c>
      <c r="D96" s="26">
        <f t="shared" si="3"/>
        <v>4</v>
      </c>
      <c r="E96" s="6">
        <v>4</v>
      </c>
      <c r="F96" s="6"/>
      <c r="G96" s="76"/>
    </row>
    <row r="97" spans="1:7" ht="29.25" customHeight="1" x14ac:dyDescent="0.25">
      <c r="A97" s="3"/>
      <c r="B97" s="62" t="s">
        <v>173</v>
      </c>
      <c r="C97" s="5" t="s">
        <v>73</v>
      </c>
      <c r="D97" s="26">
        <f t="shared" si="3"/>
        <v>4</v>
      </c>
      <c r="E97" s="6">
        <v>4</v>
      </c>
      <c r="F97" s="6"/>
      <c r="G97" s="76"/>
    </row>
    <row r="98" spans="1:7" ht="44.25" customHeight="1" x14ac:dyDescent="0.25">
      <c r="A98" s="3"/>
      <c r="B98" s="62" t="s">
        <v>174</v>
      </c>
      <c r="C98" s="5" t="s">
        <v>102</v>
      </c>
      <c r="D98" s="26">
        <f t="shared" si="3"/>
        <v>8</v>
      </c>
      <c r="E98" s="6">
        <f>SUM(E99:E100)+1</f>
        <v>8</v>
      </c>
      <c r="F98" s="6"/>
      <c r="G98" s="76"/>
    </row>
    <row r="99" spans="1:7" ht="29.25" customHeight="1" x14ac:dyDescent="0.25">
      <c r="A99" s="3"/>
      <c r="B99" s="62" t="s">
        <v>175</v>
      </c>
      <c r="C99" s="55" t="s">
        <v>100</v>
      </c>
      <c r="D99" s="26">
        <f t="shared" si="3"/>
        <v>2</v>
      </c>
      <c r="E99" s="6">
        <v>2</v>
      </c>
      <c r="F99" s="6"/>
      <c r="G99" s="76"/>
    </row>
    <row r="100" spans="1:7" ht="29.25" customHeight="1" x14ac:dyDescent="0.25">
      <c r="A100" s="3"/>
      <c r="B100" s="62" t="s">
        <v>176</v>
      </c>
      <c r="C100" s="55" t="s">
        <v>101</v>
      </c>
      <c r="D100" s="26">
        <f t="shared" si="3"/>
        <v>5</v>
      </c>
      <c r="E100" s="6">
        <v>5</v>
      </c>
      <c r="F100" s="6"/>
      <c r="G100" s="76"/>
    </row>
    <row r="101" spans="1:7" ht="31.5" customHeight="1" x14ac:dyDescent="0.25">
      <c r="A101" s="3"/>
      <c r="B101" s="62" t="s">
        <v>177</v>
      </c>
      <c r="C101" s="5" t="s">
        <v>74</v>
      </c>
      <c r="D101" s="26">
        <f t="shared" si="3"/>
        <v>5</v>
      </c>
      <c r="E101" s="6">
        <v>3</v>
      </c>
      <c r="F101" s="6">
        <v>2</v>
      </c>
      <c r="G101" s="76"/>
    </row>
    <row r="102" spans="1:7" ht="30" customHeight="1" x14ac:dyDescent="0.25">
      <c r="A102" s="3"/>
      <c r="B102" s="62" t="s">
        <v>178</v>
      </c>
      <c r="C102" s="5" t="s">
        <v>75</v>
      </c>
      <c r="D102" s="26">
        <f t="shared" si="3"/>
        <v>3</v>
      </c>
      <c r="E102" s="6">
        <v>3</v>
      </c>
      <c r="F102" s="6"/>
      <c r="G102" s="76"/>
    </row>
    <row r="103" spans="1:7" ht="16.5" customHeight="1" x14ac:dyDescent="0.25">
      <c r="A103" s="3"/>
      <c r="B103" s="62" t="s">
        <v>179</v>
      </c>
      <c r="C103" s="5" t="s">
        <v>94</v>
      </c>
      <c r="D103" s="26">
        <f t="shared" si="3"/>
        <v>3</v>
      </c>
      <c r="E103" s="6">
        <v>3</v>
      </c>
      <c r="F103" s="6"/>
      <c r="G103" s="76"/>
    </row>
    <row r="104" spans="1:7" ht="16.5" customHeight="1" thickBot="1" x14ac:dyDescent="0.3">
      <c r="A104" s="3"/>
      <c r="B104" s="62" t="s">
        <v>180</v>
      </c>
      <c r="C104" s="5" t="s">
        <v>195</v>
      </c>
      <c r="D104" s="45">
        <v>2</v>
      </c>
      <c r="E104" s="58">
        <v>2</v>
      </c>
      <c r="F104" s="58"/>
      <c r="G104" s="73"/>
    </row>
    <row r="105" spans="1:7" ht="33" customHeight="1" thickBot="1" x14ac:dyDescent="0.3">
      <c r="A105" s="3"/>
      <c r="B105" s="46" t="s">
        <v>193</v>
      </c>
      <c r="C105" s="47" t="s">
        <v>19</v>
      </c>
      <c r="D105" s="48" t="s">
        <v>194</v>
      </c>
      <c r="E105" s="49" t="s">
        <v>12</v>
      </c>
      <c r="F105" s="50" t="s">
        <v>10</v>
      </c>
      <c r="G105" s="51" t="s">
        <v>15</v>
      </c>
    </row>
    <row r="106" spans="1:7" ht="31.5" customHeight="1" x14ac:dyDescent="0.25">
      <c r="A106" s="3"/>
      <c r="B106" s="62" t="s">
        <v>181</v>
      </c>
      <c r="C106" s="5" t="s">
        <v>76</v>
      </c>
      <c r="D106" s="26">
        <f t="shared" si="3"/>
        <v>3</v>
      </c>
      <c r="E106" s="6">
        <v>3</v>
      </c>
      <c r="F106" s="6"/>
      <c r="G106" s="76"/>
    </row>
    <row r="107" spans="1:7" ht="32.25" customHeight="1" x14ac:dyDescent="0.25">
      <c r="A107" s="3"/>
      <c r="B107" s="62" t="s">
        <v>182</v>
      </c>
      <c r="C107" s="5" t="s">
        <v>77</v>
      </c>
      <c r="D107" s="26">
        <f t="shared" si="3"/>
        <v>3</v>
      </c>
      <c r="E107" s="6">
        <v>3</v>
      </c>
      <c r="F107" s="6"/>
      <c r="G107" s="76"/>
    </row>
    <row r="108" spans="1:7" ht="28.5" customHeight="1" x14ac:dyDescent="0.25">
      <c r="A108" s="3"/>
      <c r="B108" s="62" t="s">
        <v>183</v>
      </c>
      <c r="C108" s="5" t="s">
        <v>78</v>
      </c>
      <c r="D108" s="26">
        <f t="shared" si="3"/>
        <v>3</v>
      </c>
      <c r="E108" s="6">
        <v>3</v>
      </c>
      <c r="F108" s="6"/>
      <c r="G108" s="76"/>
    </row>
    <row r="109" spans="1:7" ht="13.5" customHeight="1" x14ac:dyDescent="0.25">
      <c r="A109" s="3"/>
      <c r="B109" s="62" t="s">
        <v>184</v>
      </c>
      <c r="C109" s="5" t="s">
        <v>98</v>
      </c>
      <c r="D109" s="26">
        <f t="shared" si="3"/>
        <v>11</v>
      </c>
      <c r="E109" s="6">
        <v>1</v>
      </c>
      <c r="F109" s="6"/>
      <c r="G109" s="76">
        <v>10</v>
      </c>
    </row>
    <row r="110" spans="1:7" ht="15" customHeight="1" thickBot="1" x14ac:dyDescent="0.3">
      <c r="A110" s="3"/>
      <c r="B110" s="64" t="s">
        <v>185</v>
      </c>
      <c r="C110" s="15" t="s">
        <v>79</v>
      </c>
      <c r="D110" s="26">
        <f t="shared" si="3"/>
        <v>3</v>
      </c>
      <c r="E110" s="56">
        <v>3</v>
      </c>
      <c r="F110" s="56"/>
      <c r="G110" s="68"/>
    </row>
    <row r="111" spans="1:7" ht="34.5" customHeight="1" thickBot="1" x14ac:dyDescent="0.3">
      <c r="A111" s="3"/>
      <c r="B111" s="31" t="s">
        <v>186</v>
      </c>
      <c r="C111" s="32" t="s">
        <v>21</v>
      </c>
      <c r="D111" s="42">
        <f t="shared" si="3"/>
        <v>10.25</v>
      </c>
      <c r="E111" s="33">
        <f>SUM(E112:E117)</f>
        <v>9</v>
      </c>
      <c r="F111" s="33">
        <f>SUM(F112:F117)</f>
        <v>1</v>
      </c>
      <c r="G111" s="44">
        <f>SUM(G112:G117)</f>
        <v>0.25</v>
      </c>
    </row>
    <row r="112" spans="1:7" ht="15" customHeight="1" x14ac:dyDescent="0.25">
      <c r="A112" s="3"/>
      <c r="B112" s="60" t="s">
        <v>188</v>
      </c>
      <c r="C112" s="13" t="s">
        <v>80</v>
      </c>
      <c r="D112" s="26">
        <f t="shared" si="3"/>
        <v>1</v>
      </c>
      <c r="E112" s="14">
        <v>1</v>
      </c>
      <c r="F112" s="14"/>
      <c r="G112" s="75"/>
    </row>
    <row r="113" spans="1:7" ht="15" customHeight="1" x14ac:dyDescent="0.25">
      <c r="A113" s="3"/>
      <c r="B113" s="62" t="s">
        <v>187</v>
      </c>
      <c r="C113" s="5" t="s">
        <v>99</v>
      </c>
      <c r="D113" s="26">
        <f t="shared" si="3"/>
        <v>1</v>
      </c>
      <c r="E113" s="6">
        <v>1</v>
      </c>
      <c r="F113" s="6"/>
      <c r="G113" s="76"/>
    </row>
    <row r="114" spans="1:7" ht="15" customHeight="1" x14ac:dyDescent="0.25">
      <c r="A114" s="3"/>
      <c r="B114" s="62" t="s">
        <v>189</v>
      </c>
      <c r="C114" s="5" t="s">
        <v>70</v>
      </c>
      <c r="D114" s="26">
        <f t="shared" si="3"/>
        <v>1</v>
      </c>
      <c r="E114" s="6">
        <v>1</v>
      </c>
      <c r="F114" s="6"/>
      <c r="G114" s="76"/>
    </row>
    <row r="115" spans="1:7" ht="34.5" customHeight="1" x14ac:dyDescent="0.25">
      <c r="A115" s="3"/>
      <c r="B115" s="62" t="s">
        <v>190</v>
      </c>
      <c r="C115" s="5" t="s">
        <v>81</v>
      </c>
      <c r="D115" s="26">
        <f t="shared" si="3"/>
        <v>4</v>
      </c>
      <c r="E115" s="6">
        <v>3</v>
      </c>
      <c r="F115" s="6">
        <v>1</v>
      </c>
      <c r="G115" s="76"/>
    </row>
    <row r="116" spans="1:7" ht="14.25" customHeight="1" x14ac:dyDescent="0.25">
      <c r="A116" s="3"/>
      <c r="B116" s="62" t="s">
        <v>191</v>
      </c>
      <c r="C116" s="5" t="s">
        <v>82</v>
      </c>
      <c r="D116" s="26">
        <f t="shared" si="3"/>
        <v>3</v>
      </c>
      <c r="E116" s="6">
        <v>3</v>
      </c>
      <c r="F116" s="6"/>
      <c r="G116" s="76"/>
    </row>
    <row r="117" spans="1:7" ht="16.5" thickBot="1" x14ac:dyDescent="0.3">
      <c r="A117" s="3"/>
      <c r="B117" s="64" t="s">
        <v>192</v>
      </c>
      <c r="C117" s="15" t="s">
        <v>15</v>
      </c>
      <c r="D117" s="26">
        <f t="shared" si="3"/>
        <v>0.25</v>
      </c>
      <c r="E117" s="56"/>
      <c r="F117" s="56"/>
      <c r="G117" s="68">
        <v>0.25</v>
      </c>
    </row>
    <row r="118" spans="1:7" ht="16.5" thickBot="1" x14ac:dyDescent="0.3">
      <c r="A118" s="3"/>
      <c r="B118" s="38"/>
      <c r="C118" s="39" t="s">
        <v>11</v>
      </c>
      <c r="D118" s="40">
        <f t="shared" si="3"/>
        <v>361.25</v>
      </c>
      <c r="E118" s="33">
        <f>SUM(E7,E15,E25,E14,E13,E47)</f>
        <v>285</v>
      </c>
      <c r="F118" s="33">
        <f>SUM(F7,F15,F25,F14,F13,F47)</f>
        <v>37</v>
      </c>
      <c r="G118" s="33">
        <f>SUM(G7,G15,G25,G14,G13,G47)</f>
        <v>39.25</v>
      </c>
    </row>
    <row r="119" spans="1:7" ht="20.25" x14ac:dyDescent="0.3">
      <c r="E119" s="27"/>
      <c r="F119" s="98"/>
      <c r="G119" s="98"/>
    </row>
    <row r="122" spans="1:7" ht="18.75" x14ac:dyDescent="0.3">
      <c r="B122" s="90" t="s">
        <v>13</v>
      </c>
      <c r="C122" s="90"/>
      <c r="D122" s="30"/>
      <c r="F122" s="91" t="s">
        <v>14</v>
      </c>
      <c r="G122" s="91"/>
    </row>
    <row r="124" spans="1:7" ht="15.75" x14ac:dyDescent="0.25">
      <c r="B124" s="2" t="s">
        <v>16</v>
      </c>
      <c r="C124" s="1"/>
      <c r="D124" s="1"/>
    </row>
  </sheetData>
  <mergeCells count="15">
    <mergeCell ref="B122:C122"/>
    <mergeCell ref="F122:G122"/>
    <mergeCell ref="B23:B24"/>
    <mergeCell ref="C23:C24"/>
    <mergeCell ref="E23:E24"/>
    <mergeCell ref="F23:F24"/>
    <mergeCell ref="F119:G119"/>
    <mergeCell ref="F1:G2"/>
    <mergeCell ref="C3:F4"/>
    <mergeCell ref="B15:B16"/>
    <mergeCell ref="C15:C16"/>
    <mergeCell ref="D15:D16"/>
    <mergeCell ref="E15:E16"/>
    <mergeCell ref="F15:F16"/>
    <mergeCell ref="G15:G16"/>
  </mergeCells>
  <pageMargins left="0.70866141732283472" right="0.31496062992125984" top="0.74803149606299213" bottom="0.74803149606299213" header="0.31496062992125984" footer="0.31496062992125984"/>
  <pageSetup paperSize="9" scale="95" orientation="portrait" horizontalDpi="300" verticalDpi="300" r:id="rId1"/>
  <ignoredErrors>
    <ignoredError sqref="E32 E36 E98 E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Лист2</vt:lpstr>
      <vt:lpstr>Лист3</vt:lpstr>
      <vt:lpstr>структура 18.06.2026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</dc:creator>
  <cp:lastModifiedBy>Comp-1-3</cp:lastModifiedBy>
  <cp:lastPrinted>2026-08-28T12:56:08Z</cp:lastPrinted>
  <dcterms:created xsi:type="dcterms:W3CDTF">2021-10-01T10:08:53Z</dcterms:created>
  <dcterms:modified xsi:type="dcterms:W3CDTF">2026-11-05T07:45:50Z</dcterms:modified>
</cp:coreProperties>
</file>