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0730" windowHeight="11760" tabRatio="500"/>
  </bookViews>
  <sheets>
    <sheet name="факт" sheetId="1" r:id="rId1"/>
  </sheets>
  <definedNames>
    <definedName name="Excel_BuiltIn__FilterDatabase" localSheetId="0">факт!$A$8:$AM$48</definedName>
    <definedName name="Print_Area" localSheetId="0">факт!$A$1:$AM$50</definedName>
    <definedName name="_xlnm.Print_Area" localSheetId="0">факт!$A$1:$AM$49</definedName>
  </definedNames>
  <calcPr calcId="114210"/>
</workbook>
</file>

<file path=xl/calcChain.xml><?xml version="1.0" encoding="utf-8"?>
<calcChain xmlns="http://schemas.openxmlformats.org/spreadsheetml/2006/main">
  <c r="AI45" i="1"/>
  <c r="AI30"/>
  <c r="AI46"/>
  <c r="D30"/>
  <c r="E30"/>
  <c r="F30"/>
  <c r="G30"/>
  <c r="H30"/>
  <c r="I30"/>
  <c r="J30"/>
  <c r="M30"/>
  <c r="N30"/>
  <c r="O30"/>
  <c r="P30"/>
  <c r="Q30"/>
  <c r="R30"/>
  <c r="S30"/>
  <c r="T30"/>
  <c r="U30"/>
  <c r="U46"/>
  <c r="V30"/>
  <c r="Y30"/>
  <c r="Z30"/>
  <c r="AA30"/>
  <c r="AA46"/>
  <c r="AB30"/>
  <c r="AC30"/>
  <c r="AD30"/>
  <c r="C30"/>
  <c r="D45"/>
  <c r="D46"/>
  <c r="E45"/>
  <c r="F45"/>
  <c r="G45"/>
  <c r="H45"/>
  <c r="I45"/>
  <c r="J45"/>
  <c r="M45"/>
  <c r="N45"/>
  <c r="O45"/>
  <c r="P45"/>
  <c r="Q45"/>
  <c r="R45"/>
  <c r="S45"/>
  <c r="T45"/>
  <c r="U45"/>
  <c r="V45"/>
  <c r="Y45"/>
  <c r="Z45"/>
  <c r="AA45"/>
  <c r="AB45"/>
  <c r="AC45"/>
  <c r="AC46"/>
  <c r="AD45"/>
  <c r="AJ45"/>
  <c r="AK45"/>
  <c r="AL45"/>
  <c r="AL46"/>
  <c r="AN45"/>
  <c r="AO45"/>
  <c r="C45"/>
  <c r="AJ30"/>
  <c r="AK30"/>
  <c r="AK46"/>
  <c r="AL30"/>
  <c r="AN30"/>
  <c r="AO30"/>
  <c r="AF12"/>
  <c r="AE12"/>
  <c r="X12"/>
  <c r="W12"/>
  <c r="AG12"/>
  <c r="L12"/>
  <c r="K12"/>
  <c r="L38"/>
  <c r="AF41"/>
  <c r="AF42"/>
  <c r="AF43"/>
  <c r="AE41"/>
  <c r="AE42"/>
  <c r="AE43"/>
  <c r="X41"/>
  <c r="X42"/>
  <c r="X43"/>
  <c r="AH43"/>
  <c r="AM43"/>
  <c r="W41"/>
  <c r="W42"/>
  <c r="W43"/>
  <c r="L41"/>
  <c r="AH41"/>
  <c r="AM41"/>
  <c r="L42"/>
  <c r="L43"/>
  <c r="K41"/>
  <c r="K42"/>
  <c r="AG42"/>
  <c r="K43"/>
  <c r="K28"/>
  <c r="K29"/>
  <c r="L28"/>
  <c r="L29"/>
  <c r="AF28"/>
  <c r="AE28"/>
  <c r="X28"/>
  <c r="AH28"/>
  <c r="W28"/>
  <c r="K11"/>
  <c r="L11"/>
  <c r="W11"/>
  <c r="AG11"/>
  <c r="X11"/>
  <c r="AE11"/>
  <c r="AF11"/>
  <c r="K13"/>
  <c r="AG13"/>
  <c r="L13"/>
  <c r="W13"/>
  <c r="X13"/>
  <c r="AE13"/>
  <c r="AE30"/>
  <c r="AF13"/>
  <c r="W14"/>
  <c r="X14"/>
  <c r="AE14"/>
  <c r="AG14"/>
  <c r="AF14"/>
  <c r="K15"/>
  <c r="L15"/>
  <c r="W15"/>
  <c r="AG15"/>
  <c r="X15"/>
  <c r="AE15"/>
  <c r="AF15"/>
  <c r="K16"/>
  <c r="AG16"/>
  <c r="AM16"/>
  <c r="L16"/>
  <c r="W16"/>
  <c r="X16"/>
  <c r="AE16"/>
  <c r="AF16"/>
  <c r="K17"/>
  <c r="L17"/>
  <c r="W17"/>
  <c r="AG17"/>
  <c r="X17"/>
  <c r="AE17"/>
  <c r="AF17"/>
  <c r="K18"/>
  <c r="L18"/>
  <c r="W18"/>
  <c r="X18"/>
  <c r="AE18"/>
  <c r="AF18"/>
  <c r="K19"/>
  <c r="L19"/>
  <c r="W19"/>
  <c r="AG19"/>
  <c r="AM19"/>
  <c r="X19"/>
  <c r="AE19"/>
  <c r="AF19"/>
  <c r="K20"/>
  <c r="AG20"/>
  <c r="AM20"/>
  <c r="L20"/>
  <c r="W20"/>
  <c r="X20"/>
  <c r="AE20"/>
  <c r="AF20"/>
  <c r="K21"/>
  <c r="L21"/>
  <c r="W21"/>
  <c r="AG21"/>
  <c r="X21"/>
  <c r="AE21"/>
  <c r="AF21"/>
  <c r="K22"/>
  <c r="AG22"/>
  <c r="L22"/>
  <c r="W22"/>
  <c r="X22"/>
  <c r="AE22"/>
  <c r="AF22"/>
  <c r="K35"/>
  <c r="L35"/>
  <c r="AH35"/>
  <c r="W35"/>
  <c r="X35"/>
  <c r="AE35"/>
  <c r="AF35"/>
  <c r="K38"/>
  <c r="AG38"/>
  <c r="W38"/>
  <c r="X38"/>
  <c r="AE38"/>
  <c r="AF38"/>
  <c r="K39"/>
  <c r="L39"/>
  <c r="W39"/>
  <c r="X39"/>
  <c r="AH39"/>
  <c r="AM39"/>
  <c r="AE39"/>
  <c r="AF39"/>
  <c r="K23"/>
  <c r="L23"/>
  <c r="AH23"/>
  <c r="W23"/>
  <c r="X23"/>
  <c r="AE23"/>
  <c r="AF23"/>
  <c r="K24"/>
  <c r="L24"/>
  <c r="W24"/>
  <c r="X24"/>
  <c r="AH24"/>
  <c r="AM24"/>
  <c r="AE24"/>
  <c r="AF24"/>
  <c r="K25"/>
  <c r="L25"/>
  <c r="AH25"/>
  <c r="W25"/>
  <c r="X25"/>
  <c r="AE25"/>
  <c r="AF25"/>
  <c r="K26"/>
  <c r="L26"/>
  <c r="W26"/>
  <c r="X26"/>
  <c r="AH26"/>
  <c r="AM26"/>
  <c r="AE26"/>
  <c r="AF26"/>
  <c r="K27"/>
  <c r="L27"/>
  <c r="W27"/>
  <c r="X27"/>
  <c r="AE27"/>
  <c r="AF27"/>
  <c r="W29"/>
  <c r="X29"/>
  <c r="AE29"/>
  <c r="AF29"/>
  <c r="AH29"/>
  <c r="AM29"/>
  <c r="K32"/>
  <c r="L32"/>
  <c r="W32"/>
  <c r="X32"/>
  <c r="X45"/>
  <c r="AE32"/>
  <c r="AF32"/>
  <c r="K33"/>
  <c r="L33"/>
  <c r="AH33"/>
  <c r="W33"/>
  <c r="W45"/>
  <c r="X33"/>
  <c r="AE33"/>
  <c r="AF33"/>
  <c r="AF45"/>
  <c r="K34"/>
  <c r="AG34"/>
  <c r="L34"/>
  <c r="W34"/>
  <c r="X34"/>
  <c r="AE34"/>
  <c r="AF34"/>
  <c r="K36"/>
  <c r="L36"/>
  <c r="W36"/>
  <c r="X36"/>
  <c r="AE36"/>
  <c r="AF36"/>
  <c r="K37"/>
  <c r="L37"/>
  <c r="W37"/>
  <c r="X37"/>
  <c r="AE37"/>
  <c r="AF37"/>
  <c r="K40"/>
  <c r="L40"/>
  <c r="W40"/>
  <c r="AG40"/>
  <c r="X40"/>
  <c r="AE40"/>
  <c r="AF40"/>
  <c r="K44"/>
  <c r="L44"/>
  <c r="W44"/>
  <c r="X44"/>
  <c r="AH44"/>
  <c r="AE44"/>
  <c r="AF44"/>
  <c r="AG43"/>
  <c r="AH42"/>
  <c r="AH40"/>
  <c r="AM40"/>
  <c r="AH36"/>
  <c r="AH34"/>
  <c r="T46"/>
  <c r="Q46"/>
  <c r="P46"/>
  <c r="H46"/>
  <c r="F46"/>
  <c r="AH27"/>
  <c r="AM27"/>
  <c r="AG26"/>
  <c r="AH22"/>
  <c r="AM22"/>
  <c r="AH20"/>
  <c r="O46"/>
  <c r="S46"/>
  <c r="AH17"/>
  <c r="AB46"/>
  <c r="AH12"/>
  <c r="AH13"/>
  <c r="J46"/>
  <c r="AF30"/>
  <c r="AG23"/>
  <c r="AG36"/>
  <c r="AH38"/>
  <c r="Z46"/>
  <c r="AG33"/>
  <c r="Y46"/>
  <c r="V46"/>
  <c r="N46"/>
  <c r="AG39"/>
  <c r="AG41"/>
  <c r="M46"/>
  <c r="AG32"/>
  <c r="R46"/>
  <c r="E46"/>
  <c r="G46"/>
  <c r="I46"/>
  <c r="AH11"/>
  <c r="AG29"/>
  <c r="AH21"/>
  <c r="AH15"/>
  <c r="AG24"/>
  <c r="AH18"/>
  <c r="AH16"/>
  <c r="AG18"/>
  <c r="AG27"/>
  <c r="AG25"/>
  <c r="AH19"/>
  <c r="AM34"/>
  <c r="C46"/>
  <c r="L30"/>
  <c r="AM23"/>
  <c r="AJ46"/>
  <c r="K30"/>
  <c r="X30"/>
  <c r="X46"/>
  <c r="AM15"/>
  <c r="K45"/>
  <c r="AM42"/>
  <c r="AH14"/>
  <c r="AM38"/>
  <c r="AF46"/>
  <c r="AM11"/>
  <c r="AM33"/>
  <c r="AM36"/>
  <c r="W30"/>
  <c r="W46"/>
  <c r="AH32"/>
  <c r="AM32"/>
  <c r="AH37"/>
  <c r="AH45"/>
  <c r="AG35"/>
  <c r="AM13"/>
  <c r="AM25"/>
  <c r="AM18"/>
  <c r="AM35"/>
  <c r="AG44"/>
  <c r="AM44"/>
  <c r="AG37"/>
  <c r="AE45"/>
  <c r="AE46"/>
  <c r="AG45"/>
  <c r="AM21"/>
  <c r="L45"/>
  <c r="AG28"/>
  <c r="AM28"/>
  <c r="AD46"/>
  <c r="AM12"/>
  <c r="AM17"/>
  <c r="AH30"/>
  <c r="AM45"/>
  <c r="L46"/>
  <c r="AM37"/>
  <c r="AG30"/>
  <c r="AG46"/>
  <c r="K46"/>
  <c r="AH46"/>
  <c r="AM46"/>
  <c r="AM30"/>
</calcChain>
</file>

<file path=xl/sharedStrings.xml><?xml version="1.0" encoding="utf-8"?>
<sst xmlns="http://schemas.openxmlformats.org/spreadsheetml/2006/main" count="131" uniqueCount="69">
  <si>
    <t xml:space="preserve">до рішення виконавчого </t>
  </si>
  <si>
    <t>комітету міської ради</t>
  </si>
  <si>
    <t>1 клас</t>
  </si>
  <si>
    <t>2 клас</t>
  </si>
  <si>
    <t>3 клас</t>
  </si>
  <si>
    <t>4 клас</t>
  </si>
  <si>
    <t>разом       1-4 класи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</si>
  <si>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</si>
  <si>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</si>
  <si>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</si>
  <si>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</si>
  <si>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</si>
  <si>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</si>
  <si>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</si>
  <si>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</si>
  <si>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ГПД</t>
  </si>
  <si>
    <t>кл.</t>
  </si>
  <si>
    <t>уч.</t>
  </si>
  <si>
    <t>гр.</t>
  </si>
  <si>
    <t>діт.</t>
  </si>
  <si>
    <t>міська місцевість</t>
  </si>
  <si>
    <t>КЗ "Лозівський ліцей №1"</t>
  </si>
  <si>
    <t>укр.</t>
  </si>
  <si>
    <t>Миколаївська філія</t>
  </si>
  <si>
    <t>Інституц.форм.навч.(заочна)</t>
  </si>
  <si>
    <t>КЗ "Лозівський ліцей №3"</t>
  </si>
  <si>
    <t>КЗ "Лозівський ліцей №4"</t>
  </si>
  <si>
    <t>КЗ"Лозівський ліцей№5"</t>
  </si>
  <si>
    <t>КЗ "Лозівський ліцей №7"</t>
  </si>
  <si>
    <t>КЗ "Лозівський ліцей №8"</t>
  </si>
  <si>
    <t>КЗ "Лозівський ліцей №10"</t>
  </si>
  <si>
    <t>КЗ "Лозівський ліцей №11"</t>
  </si>
  <si>
    <t>КЗ "Лозівський ліцей №12"</t>
  </si>
  <si>
    <t>КЗ "Краснопавлівський</t>
  </si>
  <si>
    <t>КЗ "Орільський ліцей"</t>
  </si>
  <si>
    <t>Орільська філія</t>
  </si>
  <si>
    <t xml:space="preserve">КЗ "Панютинський ліцей" </t>
  </si>
  <si>
    <t>Єлизаветівська філія</t>
  </si>
  <si>
    <t>Перемозька філія</t>
  </si>
  <si>
    <t>Полтавська філія</t>
  </si>
  <si>
    <t>Хлібнянська філія</t>
  </si>
  <si>
    <t>Яковлівська філія</t>
  </si>
  <si>
    <t xml:space="preserve">Разом:                                   </t>
  </si>
  <si>
    <t>сільська місцевість</t>
  </si>
  <si>
    <t>КЗ "Артільський ліцей"</t>
  </si>
  <si>
    <t>КЗ "Бунаківський ліцей"</t>
  </si>
  <si>
    <t>КЗ "Катеринівський ліцей"</t>
  </si>
  <si>
    <t>КЗ "Миролюбівський ліцей"</t>
  </si>
  <si>
    <t xml:space="preserve">Царедарівська філія </t>
  </si>
  <si>
    <t>КЗ "Садовський ліцей"</t>
  </si>
  <si>
    <t>КЗ "Смирнівський ліцей"</t>
  </si>
  <si>
    <t>КЗ "Шатівський ліцей"</t>
  </si>
  <si>
    <t xml:space="preserve">ВСЬОГО:                               </t>
  </si>
  <si>
    <t>Чернігівська філія</t>
  </si>
  <si>
    <t>Надеждівська філія</t>
  </si>
  <si>
    <t>Павлівська філія</t>
  </si>
  <si>
    <t>разом      5-9 кл.</t>
  </si>
  <si>
    <t>разом 10-12 кл.</t>
  </si>
  <si>
    <t>Додаток  2</t>
  </si>
  <si>
    <t>Домаська філія</t>
  </si>
  <si>
    <t>ставок ГПД</t>
  </si>
  <si>
    <t xml:space="preserve">Керуючий справами виконавчого комітету міської ради </t>
  </si>
  <si>
    <t>Тетяна ЗАПОРОЖЕЦЬ</t>
  </si>
  <si>
    <t>Середня наповн. класу</t>
  </si>
  <si>
    <t xml:space="preserve">Всьо-го </t>
  </si>
  <si>
    <t>Крім того, сім. ф. н., екстернат</t>
  </si>
  <si>
    <t xml:space="preserve">                                 Попередня мережа і контингент учнів закладів загальної середньої освіти, підпорядкованих                                                                                                                                                                                                          Управлінню освіти, молоді та спорту Лозівської міської ради Харківської області, на 2025/2026 навчальний рік (змішаний формат навчання)</t>
  </si>
  <si>
    <t xml:space="preserve"> Володимир Музика</t>
  </si>
  <si>
    <t>від «24» червня 2025 № 752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</si>
</sst>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mmm\ dd"/>
  </numFmts>
  <fonts count="14"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family val="2"/>
      <charset val="204"/>
    </font>
    <font>
      <sz val="18"/>
      <name val="Arial Cyr"/>
      <family val="2"/>
      <charset val="204"/>
    </font>
    <font>
      <b/>
      <sz val="24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6"/>
      </patternFill>
    </fill>
  </fills>
  <borders count="9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2" borderId="0" xfId="0" applyFont="1" applyFill="1"/>
    <xf numFmtId="0" fontId="1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2" fillId="4" borderId="0" xfId="0" applyFont="1" applyFill="1"/>
    <xf numFmtId="0" fontId="2" fillId="5" borderId="0" xfId="0" applyFont="1" applyFill="1"/>
    <xf numFmtId="0" fontId="2" fillId="3" borderId="0" xfId="0" applyFont="1" applyFill="1"/>
    <xf numFmtId="0" fontId="3" fillId="6" borderId="0" xfId="0" applyFont="1" applyFill="1"/>
    <xf numFmtId="0" fontId="1" fillId="3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3" borderId="22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164" fontId="8" fillId="0" borderId="0" xfId="0" applyNumberFormat="1" applyFont="1"/>
    <xf numFmtId="0" fontId="9" fillId="0" borderId="0" xfId="0" applyFont="1" applyBorder="1" applyAlignment="1">
      <alignment horizontal="left" vertical="center" wrapText="1"/>
    </xf>
    <xf numFmtId="0" fontId="6" fillId="3" borderId="28" xfId="0" applyNumberFormat="1" applyFont="1" applyFill="1" applyBorder="1" applyAlignment="1">
      <alignment horizontal="center" vertical="center"/>
    </xf>
    <xf numFmtId="0" fontId="6" fillId="3" borderId="23" xfId="0" applyNumberFormat="1" applyFont="1" applyFill="1" applyBorder="1" applyAlignment="1">
      <alignment horizontal="center" vertical="center"/>
    </xf>
    <xf numFmtId="0" fontId="6" fillId="3" borderId="29" xfId="0" applyNumberFormat="1" applyFont="1" applyFill="1" applyBorder="1" applyAlignment="1">
      <alignment horizontal="center" vertical="center"/>
    </xf>
    <xf numFmtId="0" fontId="6" fillId="3" borderId="30" xfId="0" applyNumberFormat="1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49" fontId="5" fillId="3" borderId="32" xfId="0" applyNumberFormat="1" applyFont="1" applyFill="1" applyBorder="1" applyAlignment="1">
      <alignment horizontal="center" vertical="center"/>
    </xf>
    <xf numFmtId="0" fontId="6" fillId="3" borderId="33" xfId="0" applyNumberFormat="1" applyFont="1" applyFill="1" applyBorder="1" applyAlignment="1">
      <alignment horizontal="center" vertical="center"/>
    </xf>
    <xf numFmtId="0" fontId="6" fillId="3" borderId="34" xfId="0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0" xfId="0" applyFont="1" applyFill="1"/>
    <xf numFmtId="0" fontId="8" fillId="0" borderId="0" xfId="0" applyFont="1" applyFill="1"/>
    <xf numFmtId="0" fontId="8" fillId="0" borderId="0" xfId="0" applyFont="1"/>
    <xf numFmtId="0" fontId="10" fillId="0" borderId="0" xfId="0" applyFont="1" applyFill="1"/>
    <xf numFmtId="0" fontId="4" fillId="3" borderId="0" xfId="0" applyFont="1" applyFill="1" applyBorder="1" applyAlignment="1">
      <alignment horizontal="center" vertical="center"/>
    </xf>
    <xf numFmtId="164" fontId="6" fillId="3" borderId="36" xfId="0" applyNumberFormat="1" applyFont="1" applyFill="1" applyBorder="1" applyAlignment="1">
      <alignment horizontal="center" vertical="center"/>
    </xf>
    <xf numFmtId="164" fontId="6" fillId="3" borderId="37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49" fontId="5" fillId="3" borderId="40" xfId="0" applyNumberFormat="1" applyFont="1" applyFill="1" applyBorder="1" applyAlignment="1">
      <alignment horizontal="center" vertical="center"/>
    </xf>
    <xf numFmtId="0" fontId="6" fillId="3" borderId="41" xfId="0" applyNumberFormat="1" applyFont="1" applyFill="1" applyBorder="1" applyAlignment="1">
      <alignment horizontal="center" vertical="center"/>
    </xf>
    <xf numFmtId="0" fontId="6" fillId="3" borderId="42" xfId="0" applyNumberFormat="1" applyFont="1" applyFill="1" applyBorder="1" applyAlignment="1">
      <alignment horizontal="center" vertical="center"/>
    </xf>
    <xf numFmtId="0" fontId="6" fillId="3" borderId="43" xfId="0" applyNumberFormat="1" applyFont="1" applyFill="1" applyBorder="1" applyAlignment="1">
      <alignment horizontal="center" vertical="center"/>
    </xf>
    <xf numFmtId="0" fontId="6" fillId="3" borderId="44" xfId="0" applyNumberFormat="1" applyFont="1" applyFill="1" applyBorder="1" applyAlignment="1">
      <alignment horizontal="center" vertical="center"/>
    </xf>
    <xf numFmtId="0" fontId="6" fillId="3" borderId="45" xfId="0" applyNumberFormat="1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48" xfId="0" applyFont="1" applyFill="1" applyBorder="1" applyAlignment="1">
      <alignment horizontal="left" vertical="center" wrapText="1"/>
    </xf>
    <xf numFmtId="0" fontId="5" fillId="3" borderId="49" xfId="0" applyFont="1" applyFill="1" applyBorder="1" applyAlignment="1">
      <alignment horizontal="left" vertical="center" wrapText="1"/>
    </xf>
    <xf numFmtId="0" fontId="5" fillId="3" borderId="49" xfId="0" applyFont="1" applyFill="1" applyBorder="1" applyAlignment="1">
      <alignment horizontal="left" vertical="center"/>
    </xf>
    <xf numFmtId="0" fontId="5" fillId="3" borderId="50" xfId="0" applyFont="1" applyFill="1" applyBorder="1" applyAlignment="1">
      <alignment horizontal="left" vertical="center" wrapText="1"/>
    </xf>
    <xf numFmtId="0" fontId="5" fillId="3" borderId="51" xfId="0" applyFont="1" applyFill="1" applyBorder="1" applyAlignment="1">
      <alignment horizontal="left" vertical="center" wrapText="1"/>
    </xf>
    <xf numFmtId="0" fontId="5" fillId="3" borderId="52" xfId="0" applyFont="1" applyFill="1" applyBorder="1" applyAlignment="1">
      <alignment horizontal="left" vertical="center" wrapText="1"/>
    </xf>
    <xf numFmtId="0" fontId="6" fillId="3" borderId="53" xfId="0" applyNumberFormat="1" applyFont="1" applyFill="1" applyBorder="1" applyAlignment="1">
      <alignment horizontal="center" vertical="center"/>
    </xf>
    <xf numFmtId="0" fontId="6" fillId="3" borderId="54" xfId="0" applyNumberFormat="1" applyFont="1" applyFill="1" applyBorder="1" applyAlignment="1">
      <alignment horizontal="center" vertical="center"/>
    </xf>
    <xf numFmtId="0" fontId="6" fillId="3" borderId="55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5" fillId="3" borderId="56" xfId="0" applyFont="1" applyFill="1" applyBorder="1" applyAlignment="1">
      <alignment horizontal="center" vertical="center" textRotation="90" wrapText="1"/>
    </xf>
    <xf numFmtId="0" fontId="5" fillId="3" borderId="57" xfId="0" applyFont="1" applyFill="1" applyBorder="1" applyAlignment="1">
      <alignment horizontal="center" vertical="center" textRotation="90" wrapText="1"/>
    </xf>
    <xf numFmtId="0" fontId="5" fillId="3" borderId="58" xfId="0" applyFont="1" applyFill="1" applyBorder="1" applyAlignment="1">
      <alignment horizontal="center" vertical="center" textRotation="90" wrapText="1"/>
    </xf>
    <xf numFmtId="0" fontId="6" fillId="3" borderId="56" xfId="0" applyFont="1" applyFill="1" applyBorder="1" applyAlignment="1">
      <alignment horizontal="center" vertical="center" textRotation="90" wrapText="1"/>
    </xf>
    <xf numFmtId="0" fontId="6" fillId="3" borderId="59" xfId="0" applyFont="1" applyFill="1" applyBorder="1" applyAlignment="1">
      <alignment horizontal="center" vertical="center" textRotation="90" wrapText="1"/>
    </xf>
    <xf numFmtId="0" fontId="5" fillId="3" borderId="60" xfId="0" applyFont="1" applyFill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6" fillId="3" borderId="63" xfId="0" applyNumberFormat="1" applyFont="1" applyFill="1" applyBorder="1" applyAlignment="1">
      <alignment horizontal="center" vertical="center"/>
    </xf>
    <xf numFmtId="164" fontId="6" fillId="3" borderId="63" xfId="0" applyNumberFormat="1" applyFont="1" applyFill="1" applyBorder="1" applyAlignment="1">
      <alignment horizontal="center" vertical="center"/>
    </xf>
    <xf numFmtId="0" fontId="6" fillId="3" borderId="64" xfId="0" applyNumberFormat="1" applyFont="1" applyFill="1" applyBorder="1" applyAlignment="1">
      <alignment horizontal="center" vertical="center"/>
    </xf>
    <xf numFmtId="164" fontId="6" fillId="3" borderId="52" xfId="0" applyNumberFormat="1" applyFont="1" applyFill="1" applyBorder="1" applyAlignment="1">
      <alignment horizontal="center" vertical="center"/>
    </xf>
    <xf numFmtId="164" fontId="6" fillId="3" borderId="65" xfId="0" applyNumberFormat="1" applyFont="1" applyFill="1" applyBorder="1" applyAlignment="1">
      <alignment horizontal="center" vertical="center"/>
    </xf>
    <xf numFmtId="164" fontId="6" fillId="3" borderId="51" xfId="0" applyNumberFormat="1" applyFont="1" applyFill="1" applyBorder="1" applyAlignment="1">
      <alignment horizontal="center" vertical="center"/>
    </xf>
    <xf numFmtId="164" fontId="6" fillId="3" borderId="66" xfId="0" applyNumberFormat="1" applyFont="1" applyFill="1" applyBorder="1" applyAlignment="1">
      <alignment horizontal="center" vertical="center"/>
    </xf>
    <xf numFmtId="164" fontId="6" fillId="3" borderId="45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2" fillId="0" borderId="6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textRotation="90" wrapText="1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6" fillId="3" borderId="75" xfId="0" applyNumberFormat="1" applyFont="1" applyFill="1" applyBorder="1" applyAlignment="1">
      <alignment horizontal="center" vertical="center"/>
    </xf>
    <xf numFmtId="0" fontId="6" fillId="3" borderId="20" xfId="0" applyNumberFormat="1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 textRotation="90" wrapText="1"/>
    </xf>
    <xf numFmtId="0" fontId="12" fillId="0" borderId="65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76" xfId="0" applyFont="1" applyBorder="1" applyAlignment="1">
      <alignment horizontal="center"/>
    </xf>
    <xf numFmtId="0" fontId="5" fillId="0" borderId="51" xfId="0" applyNumberFormat="1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6" fillId="3" borderId="52" xfId="0" applyNumberFormat="1" applyFont="1" applyFill="1" applyBorder="1" applyAlignment="1">
      <alignment horizontal="center" vertical="center"/>
    </xf>
    <xf numFmtId="0" fontId="12" fillId="8" borderId="67" xfId="0" applyFont="1" applyFill="1" applyBorder="1" applyAlignment="1">
      <alignment horizontal="center" vertical="center" wrapText="1"/>
    </xf>
    <xf numFmtId="0" fontId="12" fillId="8" borderId="3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" fillId="3" borderId="0" xfId="0" applyFont="1" applyFill="1" applyBorder="1" applyAlignment="1">
      <alignment horizontal="center"/>
    </xf>
    <xf numFmtId="0" fontId="11" fillId="3" borderId="0" xfId="0" applyFont="1" applyFill="1" applyBorder="1" applyAlignment="1"/>
    <xf numFmtId="0" fontId="9" fillId="3" borderId="0" xfId="0" applyFont="1" applyFill="1" applyBorder="1" applyAlignment="1">
      <alignment horizontal="center" vertical="center" wrapText="1"/>
    </xf>
    <xf numFmtId="0" fontId="13" fillId="3" borderId="89" xfId="0" applyFont="1" applyFill="1" applyBorder="1" applyAlignment="1">
      <alignment horizontal="center" vertical="center" textRotation="90" wrapText="1"/>
    </xf>
    <xf numFmtId="0" fontId="13" fillId="3" borderId="52" xfId="0" applyFont="1" applyFill="1" applyBorder="1" applyAlignment="1">
      <alignment horizontal="center" vertical="center" textRotation="90" wrapText="1"/>
    </xf>
    <xf numFmtId="0" fontId="5" fillId="3" borderId="90" xfId="0" applyFont="1" applyFill="1" applyBorder="1" applyAlignment="1">
      <alignment horizontal="center" vertical="center" textRotation="90" wrapText="1"/>
    </xf>
    <xf numFmtId="0" fontId="6" fillId="3" borderId="75" xfId="0" applyFont="1" applyFill="1" applyBorder="1" applyAlignment="1">
      <alignment horizontal="center" vertical="center" textRotation="90" wrapText="1"/>
    </xf>
    <xf numFmtId="0" fontId="6" fillId="3" borderId="20" xfId="0" applyFont="1" applyFill="1" applyBorder="1" applyAlignment="1">
      <alignment horizontal="center" vertical="center" textRotation="90" wrapText="1"/>
    </xf>
    <xf numFmtId="0" fontId="6" fillId="3" borderId="63" xfId="0" applyFont="1" applyFill="1" applyBorder="1" applyAlignment="1">
      <alignment horizontal="center" vertical="center" textRotation="90" wrapText="1"/>
    </xf>
    <xf numFmtId="0" fontId="5" fillId="3" borderId="81" xfId="0" applyFont="1" applyFill="1" applyBorder="1" applyAlignment="1">
      <alignment horizontal="center" vertical="center" textRotation="90" wrapText="1"/>
    </xf>
    <xf numFmtId="0" fontId="5" fillId="3" borderId="80" xfId="0" applyFont="1" applyFill="1" applyBorder="1" applyAlignment="1">
      <alignment horizontal="center" vertical="center" textRotation="90" wrapText="1"/>
    </xf>
    <xf numFmtId="0" fontId="5" fillId="3" borderId="22" xfId="0" applyFont="1" applyFill="1" applyBorder="1" applyAlignment="1">
      <alignment horizontal="center" vertical="center" textRotation="90" wrapText="1"/>
    </xf>
    <xf numFmtId="0" fontId="6" fillId="3" borderId="82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83" xfId="0" applyFont="1" applyFill="1" applyBorder="1" applyAlignment="1">
      <alignment horizontal="center" vertical="center" textRotation="90" wrapText="1"/>
    </xf>
    <xf numFmtId="164" fontId="6" fillId="3" borderId="84" xfId="0" applyNumberFormat="1" applyFont="1" applyFill="1" applyBorder="1" applyAlignment="1">
      <alignment horizontal="center" vertical="center" textRotation="90" wrapText="1"/>
    </xf>
    <xf numFmtId="164" fontId="6" fillId="3" borderId="85" xfId="0" applyNumberFormat="1" applyFont="1" applyFill="1" applyBorder="1" applyAlignment="1">
      <alignment horizontal="center" vertical="center" textRotation="90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/>
    </xf>
    <xf numFmtId="165" fontId="6" fillId="3" borderId="20" xfId="0" applyNumberFormat="1" applyFont="1" applyFill="1" applyBorder="1" applyAlignment="1">
      <alignment horizontal="center" vertical="center" textRotation="90" wrapText="1"/>
    </xf>
    <xf numFmtId="0" fontId="5" fillId="3" borderId="64" xfId="0" applyFont="1" applyFill="1" applyBorder="1" applyAlignment="1">
      <alignment horizontal="center" vertical="center" textRotation="90" wrapText="1"/>
    </xf>
    <xf numFmtId="0" fontId="6" fillId="3" borderId="2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EE6E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IV57"/>
  <sheetViews>
    <sheetView tabSelected="1" view="pageBreakPreview" zoomScale="55" zoomScaleNormal="124" zoomScaleSheetLayoutView="55" workbookViewId="0">
      <selection activeCell="AE5" sqref="AE5:AM5"/>
    </sheetView>
  </sheetViews>
  <sheetFormatPr defaultRowHeight="11.25"/>
  <cols>
    <col min="1" max="1" width="43.5703125" style="1" customWidth="1"/>
    <col min="2" max="2" width="9.5703125" style="2" customWidth="1"/>
    <col min="3" max="3" width="6.140625" style="2" customWidth="1"/>
    <col min="4" max="4" width="6.85546875" style="2" customWidth="1"/>
    <col min="5" max="5" width="6" style="2" customWidth="1"/>
    <col min="6" max="6" width="7.140625" style="2" customWidth="1"/>
    <col min="7" max="7" width="6" style="2" customWidth="1"/>
    <col min="8" max="8" width="7.140625" style="2" customWidth="1"/>
    <col min="9" max="9" width="6.140625" style="2" customWidth="1"/>
    <col min="10" max="10" width="7" style="2" customWidth="1"/>
    <col min="11" max="11" width="7.7109375" style="2" customWidth="1"/>
    <col min="12" max="12" width="9" style="2" customWidth="1"/>
    <col min="13" max="13" width="6.140625" style="2" customWidth="1"/>
    <col min="14" max="14" width="6.85546875" style="2" customWidth="1"/>
    <col min="15" max="15" width="6" style="2" customWidth="1"/>
    <col min="16" max="16" width="7.140625" style="2" customWidth="1"/>
    <col min="17" max="17" width="5.85546875" style="2" customWidth="1"/>
    <col min="18" max="18" width="7.140625" style="2" customWidth="1"/>
    <col min="19" max="19" width="6.140625" style="2" customWidth="1"/>
    <col min="20" max="20" width="6.85546875" style="2" customWidth="1"/>
    <col min="21" max="21" width="6.140625" style="2" customWidth="1"/>
    <col min="22" max="22" width="7.140625" style="2" customWidth="1"/>
    <col min="23" max="23" width="8" style="2" customWidth="1"/>
    <col min="24" max="24" width="9.28515625" style="2" customWidth="1"/>
    <col min="25" max="25" width="5.85546875" style="2" customWidth="1"/>
    <col min="26" max="26" width="7.140625" style="2" customWidth="1"/>
    <col min="27" max="27" width="5.7109375" style="2" customWidth="1"/>
    <col min="28" max="28" width="7" style="2" customWidth="1"/>
    <col min="29" max="29" width="6.140625" style="2" customWidth="1"/>
    <col min="30" max="30" width="7.140625" style="2" customWidth="1"/>
    <col min="31" max="31" width="7.85546875" style="2" customWidth="1"/>
    <col min="32" max="32" width="9" style="2" customWidth="1"/>
    <col min="33" max="33" width="9.140625" style="2" customWidth="1"/>
    <col min="34" max="34" width="9" style="2" customWidth="1"/>
    <col min="35" max="35" width="13.5703125" style="2" customWidth="1"/>
    <col min="36" max="36" width="4.42578125" style="2" customWidth="1"/>
    <col min="37" max="37" width="5.140625" style="2" customWidth="1"/>
    <col min="38" max="38" width="8.7109375" style="2" customWidth="1"/>
    <col min="39" max="39" width="24.85546875" style="3" customWidth="1"/>
    <col min="40" max="41" width="9.140625" style="4"/>
    <col min="42" max="42" width="12" style="4" customWidth="1"/>
    <col min="43" max="148" width="9.140625" style="4"/>
    <col min="149" max="16384" width="9.140625" style="5"/>
  </cols>
  <sheetData>
    <row r="1" spans="1:256" ht="30" customHeight="1">
      <c r="A1" s="6"/>
      <c r="AE1" s="156" t="s">
        <v>58</v>
      </c>
      <c r="AF1" s="156"/>
      <c r="AG1" s="156"/>
      <c r="AH1" s="156"/>
      <c r="AI1" s="156"/>
      <c r="AJ1" s="156"/>
      <c r="AK1" s="156"/>
      <c r="AL1" s="156"/>
      <c r="AM1" s="156"/>
    </row>
    <row r="2" spans="1:256" ht="24" customHeight="1">
      <c r="A2" s="6"/>
      <c r="AE2" s="156" t="s">
        <v>0</v>
      </c>
      <c r="AF2" s="156"/>
      <c r="AG2" s="156"/>
      <c r="AH2" s="156"/>
      <c r="AI2" s="156"/>
      <c r="AJ2" s="156"/>
      <c r="AK2" s="156"/>
      <c r="AL2" s="156"/>
      <c r="AM2" s="156"/>
    </row>
    <row r="3" spans="1:256" ht="21.75" customHeight="1">
      <c r="A3" s="6"/>
      <c r="AE3" s="156" t="s">
        <v>1</v>
      </c>
      <c r="AF3" s="156"/>
      <c r="AG3" s="156"/>
      <c r="AH3" s="156"/>
      <c r="AI3" s="156"/>
      <c r="AJ3" s="156"/>
      <c r="AK3" s="156"/>
      <c r="AL3" s="156"/>
      <c r="AM3" s="156"/>
    </row>
    <row r="4" spans="1:256" ht="7.5" customHeight="1">
      <c r="A4" s="6"/>
      <c r="AE4" s="97"/>
      <c r="AF4" s="97"/>
      <c r="AG4" s="97"/>
      <c r="AH4" s="97"/>
      <c r="AI4" s="97"/>
      <c r="AJ4" s="97"/>
      <c r="AK4" s="97"/>
      <c r="AL4" s="97"/>
      <c r="AM4" s="97"/>
    </row>
    <row r="5" spans="1:256" ht="25.5" customHeight="1">
      <c r="A5" s="157"/>
      <c r="B5" s="157"/>
      <c r="C5" s="157"/>
      <c r="D5" s="15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6"/>
      <c r="X5" s="6"/>
      <c r="Y5" s="6"/>
      <c r="Z5" s="6"/>
      <c r="AA5" s="6"/>
      <c r="AB5" s="6"/>
      <c r="AC5" s="6"/>
      <c r="AD5" s="6"/>
      <c r="AE5" s="158" t="s">
        <v>68</v>
      </c>
      <c r="AF5" s="158"/>
      <c r="AG5" s="158"/>
      <c r="AH5" s="158"/>
      <c r="AI5" s="158"/>
      <c r="AJ5" s="158"/>
      <c r="AK5" s="158"/>
      <c r="AL5" s="158"/>
      <c r="AM5" s="158"/>
    </row>
    <row r="6" spans="1:256" ht="21.6" customHeight="1">
      <c r="A6" s="12"/>
      <c r="B6" s="12"/>
      <c r="C6" s="12"/>
      <c r="D6" s="12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6"/>
      <c r="X6" s="6"/>
      <c r="Y6" s="6"/>
      <c r="Z6" s="6"/>
      <c r="AA6" s="6"/>
      <c r="AB6" s="6"/>
      <c r="AC6" s="6"/>
      <c r="AD6" s="6"/>
      <c r="AE6" s="13"/>
      <c r="AF6" s="13"/>
      <c r="AG6" s="13"/>
      <c r="AH6" s="13"/>
      <c r="AI6" s="13"/>
      <c r="AJ6" s="13"/>
      <c r="AK6" s="13"/>
      <c r="AL6" s="13"/>
      <c r="AM6" s="13"/>
    </row>
    <row r="7" spans="1:256" ht="60" customHeight="1" thickBot="1">
      <c r="A7" s="159" t="s">
        <v>66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</row>
    <row r="8" spans="1:256" ht="67.5" customHeight="1" thickBot="1">
      <c r="A8" s="182"/>
      <c r="B8" s="174"/>
      <c r="C8" s="168" t="s">
        <v>2</v>
      </c>
      <c r="D8" s="168"/>
      <c r="E8" s="166" t="s">
        <v>3</v>
      </c>
      <c r="F8" s="166"/>
      <c r="G8" s="166" t="s">
        <v>4</v>
      </c>
      <c r="H8" s="166"/>
      <c r="I8" s="162" t="s">
        <v>5</v>
      </c>
      <c r="J8" s="162"/>
      <c r="K8" s="164" t="s">
        <v>6</v>
      </c>
      <c r="L8" s="164"/>
      <c r="M8" s="168" t="s">
        <v>7</v>
      </c>
      <c r="N8" s="168"/>
      <c r="O8" s="166" t="s">
        <v>8</v>
      </c>
      <c r="P8" s="166"/>
      <c r="Q8" s="166" t="s">
        <v>9</v>
      </c>
      <c r="R8" s="166"/>
      <c r="S8" s="166" t="s">
        <v>10</v>
      </c>
      <c r="T8" s="166"/>
      <c r="U8" s="162" t="s">
        <v>11</v>
      </c>
      <c r="V8" s="162"/>
      <c r="W8" s="177" t="s">
        <v>56</v>
      </c>
      <c r="X8" s="177"/>
      <c r="Y8" s="178" t="s">
        <v>12</v>
      </c>
      <c r="Z8" s="178"/>
      <c r="AA8" s="167" t="s">
        <v>13</v>
      </c>
      <c r="AB8" s="167"/>
      <c r="AC8" s="167" t="s">
        <v>14</v>
      </c>
      <c r="AD8" s="167"/>
      <c r="AE8" s="164" t="s">
        <v>57</v>
      </c>
      <c r="AF8" s="164"/>
      <c r="AG8" s="164" t="s">
        <v>64</v>
      </c>
      <c r="AH8" s="165"/>
      <c r="AI8" s="160" t="s">
        <v>65</v>
      </c>
      <c r="AJ8" s="163" t="s">
        <v>15</v>
      </c>
      <c r="AK8" s="163"/>
      <c r="AL8" s="164" t="s">
        <v>60</v>
      </c>
      <c r="AM8" s="172" t="s">
        <v>63</v>
      </c>
    </row>
    <row r="9" spans="1:256" ht="34.15" customHeight="1" thickBot="1">
      <c r="A9" s="183"/>
      <c r="B9" s="175"/>
      <c r="C9" s="98" t="s">
        <v>16</v>
      </c>
      <c r="D9" s="99" t="s">
        <v>17</v>
      </c>
      <c r="E9" s="99" t="s">
        <v>16</v>
      </c>
      <c r="F9" s="99" t="s">
        <v>17</v>
      </c>
      <c r="G9" s="99" t="s">
        <v>16</v>
      </c>
      <c r="H9" s="99" t="s">
        <v>17</v>
      </c>
      <c r="I9" s="99" t="s">
        <v>16</v>
      </c>
      <c r="J9" s="100" t="s">
        <v>17</v>
      </c>
      <c r="K9" s="101" t="s">
        <v>16</v>
      </c>
      <c r="L9" s="102" t="s">
        <v>17</v>
      </c>
      <c r="M9" s="98" t="s">
        <v>16</v>
      </c>
      <c r="N9" s="99" t="s">
        <v>17</v>
      </c>
      <c r="O9" s="99" t="s">
        <v>16</v>
      </c>
      <c r="P9" s="99" t="s">
        <v>17</v>
      </c>
      <c r="Q9" s="99" t="s">
        <v>16</v>
      </c>
      <c r="R9" s="99" t="s">
        <v>17</v>
      </c>
      <c r="S9" s="99" t="s">
        <v>16</v>
      </c>
      <c r="T9" s="99" t="s">
        <v>17</v>
      </c>
      <c r="U9" s="99" t="s">
        <v>16</v>
      </c>
      <c r="V9" s="100" t="s">
        <v>17</v>
      </c>
      <c r="W9" s="101" t="s">
        <v>16</v>
      </c>
      <c r="X9" s="102" t="s">
        <v>17</v>
      </c>
      <c r="Y9" s="103" t="s">
        <v>16</v>
      </c>
      <c r="Z9" s="99" t="s">
        <v>17</v>
      </c>
      <c r="AA9" s="99" t="s">
        <v>16</v>
      </c>
      <c r="AB9" s="100" t="s">
        <v>17</v>
      </c>
      <c r="AC9" s="99" t="s">
        <v>16</v>
      </c>
      <c r="AD9" s="100" t="s">
        <v>17</v>
      </c>
      <c r="AE9" s="101" t="s">
        <v>16</v>
      </c>
      <c r="AF9" s="102" t="s">
        <v>17</v>
      </c>
      <c r="AG9" s="101" t="s">
        <v>16</v>
      </c>
      <c r="AH9" s="128" t="s">
        <v>17</v>
      </c>
      <c r="AI9" s="161"/>
      <c r="AJ9" s="140" t="s">
        <v>18</v>
      </c>
      <c r="AK9" s="102" t="s">
        <v>19</v>
      </c>
      <c r="AL9" s="171"/>
      <c r="AM9" s="173"/>
    </row>
    <row r="10" spans="1:256" ht="22.9" customHeight="1" thickBot="1">
      <c r="A10" s="169" t="s">
        <v>20</v>
      </c>
      <c r="B10" s="169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69"/>
      <c r="X10" s="169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69"/>
      <c r="AJ10" s="169"/>
      <c r="AK10" s="169"/>
      <c r="AL10" s="170"/>
      <c r="AM10" s="169"/>
    </row>
    <row r="11" spans="1:256" s="8" customFormat="1" ht="21" customHeight="1" thickBot="1">
      <c r="A11" s="87" t="s">
        <v>21</v>
      </c>
      <c r="B11" s="110" t="s">
        <v>22</v>
      </c>
      <c r="C11" s="126">
        <v>2</v>
      </c>
      <c r="D11" s="127">
        <v>50</v>
      </c>
      <c r="E11" s="15">
        <v>2</v>
      </c>
      <c r="F11" s="15">
        <v>36</v>
      </c>
      <c r="G11" s="15">
        <v>2</v>
      </c>
      <c r="H11" s="15">
        <v>39</v>
      </c>
      <c r="I11" s="16">
        <v>2</v>
      </c>
      <c r="J11" s="17">
        <v>47</v>
      </c>
      <c r="K11" s="18">
        <f t="shared" ref="K11:L13" si="0">SUM(C11,E11,G11,I11)</f>
        <v>8</v>
      </c>
      <c r="L11" s="19">
        <f t="shared" si="0"/>
        <v>172</v>
      </c>
      <c r="M11" s="20">
        <v>2</v>
      </c>
      <c r="N11" s="21">
        <v>38</v>
      </c>
      <c r="O11" s="22">
        <v>2</v>
      </c>
      <c r="P11" s="22">
        <v>54</v>
      </c>
      <c r="Q11" s="22">
        <v>3</v>
      </c>
      <c r="R11" s="22">
        <v>82</v>
      </c>
      <c r="S11" s="22">
        <v>2</v>
      </c>
      <c r="T11" s="22">
        <v>60</v>
      </c>
      <c r="U11" s="22">
        <v>2</v>
      </c>
      <c r="V11" s="21">
        <v>50</v>
      </c>
      <c r="W11" s="80">
        <f t="shared" ref="W11:W22" si="1">SUM(M11,O11,Q11,S11,U11)</f>
        <v>11</v>
      </c>
      <c r="X11" s="81">
        <f t="shared" ref="X11:X22" si="2">SUM(N11,P11,R11,T11,V11)</f>
        <v>284</v>
      </c>
      <c r="Y11" s="20">
        <v>2</v>
      </c>
      <c r="Z11" s="22">
        <v>40</v>
      </c>
      <c r="AA11" s="23">
        <v>2</v>
      </c>
      <c r="AB11" s="23">
        <v>40</v>
      </c>
      <c r="AC11" s="24"/>
      <c r="AD11" s="17"/>
      <c r="AE11" s="18">
        <f t="shared" ref="AE11:AE22" si="3">SUM(Y11,AA11,AC11)</f>
        <v>4</v>
      </c>
      <c r="AF11" s="19">
        <f t="shared" ref="AF11:AF22" si="4">SUM(Z11,AB11,AD11)</f>
        <v>80</v>
      </c>
      <c r="AG11" s="18">
        <f t="shared" ref="AG11:AH14" si="5">SUM(K11,W11,AE11)</f>
        <v>23</v>
      </c>
      <c r="AH11" s="18">
        <f t="shared" si="5"/>
        <v>536</v>
      </c>
      <c r="AI11" s="141">
        <v>28</v>
      </c>
      <c r="AJ11" s="145"/>
      <c r="AK11" s="147"/>
      <c r="AL11" s="25"/>
      <c r="AM11" s="74">
        <f>AH11/AG11</f>
        <v>23.304347826086957</v>
      </c>
      <c r="AN11" s="72">
        <v>24</v>
      </c>
      <c r="AO11" s="72">
        <v>596</v>
      </c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256" s="8" customFormat="1" ht="21" customHeight="1" thickBot="1">
      <c r="A12" s="88" t="s">
        <v>59</v>
      </c>
      <c r="B12" s="111" t="s">
        <v>22</v>
      </c>
      <c r="C12" s="126">
        <v>1</v>
      </c>
      <c r="D12" s="127">
        <v>5</v>
      </c>
      <c r="E12" s="16">
        <v>1</v>
      </c>
      <c r="F12" s="16">
        <v>7</v>
      </c>
      <c r="G12" s="16">
        <v>1</v>
      </c>
      <c r="H12" s="16">
        <v>6</v>
      </c>
      <c r="I12" s="16">
        <v>1</v>
      </c>
      <c r="J12" s="17">
        <v>6</v>
      </c>
      <c r="K12" s="18">
        <f t="shared" si="0"/>
        <v>4</v>
      </c>
      <c r="L12" s="19">
        <f t="shared" si="0"/>
        <v>24</v>
      </c>
      <c r="M12" s="24">
        <v>1</v>
      </c>
      <c r="N12" s="16">
        <v>7</v>
      </c>
      <c r="O12" s="16">
        <v>1</v>
      </c>
      <c r="P12" s="16">
        <v>10</v>
      </c>
      <c r="Q12" s="16">
        <v>1</v>
      </c>
      <c r="R12" s="16">
        <v>8</v>
      </c>
      <c r="S12" s="16">
        <v>1</v>
      </c>
      <c r="T12" s="16">
        <v>12</v>
      </c>
      <c r="U12" s="16">
        <v>1</v>
      </c>
      <c r="V12" s="17">
        <v>7</v>
      </c>
      <c r="W12" s="82">
        <f t="shared" si="1"/>
        <v>5</v>
      </c>
      <c r="X12" s="83">
        <f t="shared" si="2"/>
        <v>44</v>
      </c>
      <c r="Y12" s="23"/>
      <c r="Z12" s="31"/>
      <c r="AA12" s="23"/>
      <c r="AB12" s="23"/>
      <c r="AC12" s="24"/>
      <c r="AD12" s="17"/>
      <c r="AE12" s="18">
        <f t="shared" si="3"/>
        <v>0</v>
      </c>
      <c r="AF12" s="19">
        <f t="shared" si="4"/>
        <v>0</v>
      </c>
      <c r="AG12" s="18">
        <f t="shared" si="5"/>
        <v>9</v>
      </c>
      <c r="AH12" s="18">
        <f t="shared" si="5"/>
        <v>68</v>
      </c>
      <c r="AI12" s="142">
        <v>12</v>
      </c>
      <c r="AJ12" s="23"/>
      <c r="AK12" s="146"/>
      <c r="AL12" s="66"/>
      <c r="AM12" s="74">
        <f>ROUND(AH12/AG12,1)</f>
        <v>7.6</v>
      </c>
      <c r="AN12" s="72">
        <v>9</v>
      </c>
      <c r="AO12" s="72">
        <v>84</v>
      </c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256" ht="21" customHeight="1" thickBot="1">
      <c r="A13" s="89" t="s">
        <v>23</v>
      </c>
      <c r="B13" s="112" t="s">
        <v>22</v>
      </c>
      <c r="C13" s="149">
        <v>1</v>
      </c>
      <c r="D13" s="150">
        <v>2</v>
      </c>
      <c r="E13" s="151">
        <v>1</v>
      </c>
      <c r="F13" s="151">
        <v>2</v>
      </c>
      <c r="G13" s="152">
        <v>1</v>
      </c>
      <c r="H13" s="152">
        <v>3</v>
      </c>
      <c r="I13" s="152">
        <v>1</v>
      </c>
      <c r="J13" s="153">
        <v>5</v>
      </c>
      <c r="K13" s="18">
        <f t="shared" si="0"/>
        <v>4</v>
      </c>
      <c r="L13" s="19">
        <f t="shared" si="0"/>
        <v>12</v>
      </c>
      <c r="M13" s="24"/>
      <c r="N13" s="16"/>
      <c r="O13" s="16"/>
      <c r="P13" s="16"/>
      <c r="Q13" s="16"/>
      <c r="R13" s="16"/>
      <c r="S13" s="16"/>
      <c r="T13" s="16"/>
      <c r="U13" s="16"/>
      <c r="V13" s="17"/>
      <c r="W13" s="82">
        <f t="shared" si="1"/>
        <v>0</v>
      </c>
      <c r="X13" s="83">
        <f t="shared" si="2"/>
        <v>0</v>
      </c>
      <c r="Y13" s="24"/>
      <c r="Z13" s="16"/>
      <c r="AA13" s="16"/>
      <c r="AB13" s="16"/>
      <c r="AC13" s="16"/>
      <c r="AD13" s="17"/>
      <c r="AE13" s="18">
        <f t="shared" si="3"/>
        <v>0</v>
      </c>
      <c r="AF13" s="19">
        <f t="shared" si="4"/>
        <v>0</v>
      </c>
      <c r="AG13" s="18">
        <f t="shared" si="5"/>
        <v>4</v>
      </c>
      <c r="AH13" s="76">
        <f t="shared" si="5"/>
        <v>12</v>
      </c>
      <c r="AI13" s="142">
        <v>0</v>
      </c>
      <c r="AJ13" s="24"/>
      <c r="AK13" s="129"/>
      <c r="AL13" s="28"/>
      <c r="AM13" s="74">
        <f>ROUND(AH13/AG13,1)</f>
        <v>3</v>
      </c>
      <c r="AN13" s="72">
        <v>3</v>
      </c>
      <c r="AO13" s="72">
        <v>14</v>
      </c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pans="1:256" ht="22.15" customHeight="1" thickBot="1">
      <c r="A14" s="89" t="s">
        <v>24</v>
      </c>
      <c r="B14" s="112" t="s">
        <v>22</v>
      </c>
      <c r="C14" s="126"/>
      <c r="D14" s="127"/>
      <c r="E14" s="16"/>
      <c r="F14" s="16"/>
      <c r="G14" s="16"/>
      <c r="H14" s="16"/>
      <c r="I14" s="16"/>
      <c r="J14" s="17"/>
      <c r="K14" s="18">
        <v>0</v>
      </c>
      <c r="L14" s="19">
        <v>0</v>
      </c>
      <c r="M14" s="24"/>
      <c r="N14" s="17"/>
      <c r="O14" s="16"/>
      <c r="P14" s="16"/>
      <c r="Q14" s="16"/>
      <c r="R14" s="16"/>
      <c r="S14" s="16"/>
      <c r="T14" s="16"/>
      <c r="U14" s="16">
        <v>0</v>
      </c>
      <c r="V14" s="17">
        <v>0</v>
      </c>
      <c r="W14" s="82">
        <f t="shared" si="1"/>
        <v>0</v>
      </c>
      <c r="X14" s="83">
        <f t="shared" si="2"/>
        <v>0</v>
      </c>
      <c r="Y14" s="24">
        <v>1</v>
      </c>
      <c r="Z14" s="16">
        <v>9</v>
      </c>
      <c r="AA14" s="24">
        <v>1</v>
      </c>
      <c r="AB14" s="24">
        <v>8</v>
      </c>
      <c r="AC14" s="24">
        <v>1</v>
      </c>
      <c r="AD14" s="17">
        <v>12</v>
      </c>
      <c r="AE14" s="18">
        <f t="shared" si="3"/>
        <v>3</v>
      </c>
      <c r="AF14" s="19">
        <f t="shared" si="4"/>
        <v>29</v>
      </c>
      <c r="AG14" s="18">
        <f t="shared" si="5"/>
        <v>3</v>
      </c>
      <c r="AH14" s="76">
        <f t="shared" si="5"/>
        <v>29</v>
      </c>
      <c r="AI14" s="144">
        <v>0</v>
      </c>
      <c r="AJ14" s="24"/>
      <c r="AK14" s="129"/>
      <c r="AL14" s="28"/>
      <c r="AM14" s="75"/>
      <c r="AN14" s="72">
        <v>3</v>
      </c>
      <c r="AO14" s="72">
        <v>27</v>
      </c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pans="1:256" ht="22.15" customHeight="1" thickBot="1">
      <c r="A15" s="89" t="s">
        <v>25</v>
      </c>
      <c r="B15" s="112" t="s">
        <v>22</v>
      </c>
      <c r="C15" s="126">
        <v>2</v>
      </c>
      <c r="D15" s="127">
        <v>44</v>
      </c>
      <c r="E15" s="16">
        <v>3</v>
      </c>
      <c r="F15" s="16">
        <v>74</v>
      </c>
      <c r="G15" s="16">
        <v>2</v>
      </c>
      <c r="H15" s="16">
        <v>50</v>
      </c>
      <c r="I15" s="16">
        <v>2</v>
      </c>
      <c r="J15" s="17">
        <v>54</v>
      </c>
      <c r="K15" s="18">
        <f t="shared" ref="K15:K22" si="6">SUM(C15,E15,G15,I15)</f>
        <v>9</v>
      </c>
      <c r="L15" s="19">
        <f t="shared" ref="L15:L22" si="7">SUM(D15,F15,H15,J15)</f>
        <v>222</v>
      </c>
      <c r="M15" s="24">
        <v>3</v>
      </c>
      <c r="N15" s="17">
        <v>70</v>
      </c>
      <c r="O15" s="16">
        <v>3</v>
      </c>
      <c r="P15" s="16">
        <v>79</v>
      </c>
      <c r="Q15" s="16">
        <v>3</v>
      </c>
      <c r="R15" s="16">
        <v>71</v>
      </c>
      <c r="S15" s="16">
        <v>3</v>
      </c>
      <c r="T15" s="16">
        <v>68</v>
      </c>
      <c r="U15" s="16">
        <v>3</v>
      </c>
      <c r="V15" s="17">
        <v>72</v>
      </c>
      <c r="W15" s="82">
        <f t="shared" si="1"/>
        <v>15</v>
      </c>
      <c r="X15" s="83">
        <f t="shared" si="2"/>
        <v>360</v>
      </c>
      <c r="Y15" s="24">
        <v>2</v>
      </c>
      <c r="Z15" s="16">
        <v>46</v>
      </c>
      <c r="AA15" s="24">
        <v>2</v>
      </c>
      <c r="AB15" s="24">
        <v>57</v>
      </c>
      <c r="AC15" s="24"/>
      <c r="AD15" s="17"/>
      <c r="AE15" s="18">
        <f t="shared" si="3"/>
        <v>4</v>
      </c>
      <c r="AF15" s="19">
        <f t="shared" si="4"/>
        <v>103</v>
      </c>
      <c r="AG15" s="18">
        <f t="shared" ref="AG15:AH18" si="8">K15+W15+AE15</f>
        <v>28</v>
      </c>
      <c r="AH15" s="18">
        <f t="shared" si="8"/>
        <v>685</v>
      </c>
      <c r="AI15" s="142">
        <v>82</v>
      </c>
      <c r="AJ15" s="24"/>
      <c r="AK15" s="129"/>
      <c r="AL15" s="28"/>
      <c r="AM15" s="75">
        <f t="shared" ref="AM15:AM30" si="9">ROUND(AH15/AG15,1)</f>
        <v>24.5</v>
      </c>
      <c r="AN15" s="72">
        <v>26</v>
      </c>
      <c r="AO15" s="72">
        <v>681</v>
      </c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pans="1:256" s="9" customFormat="1" ht="22.15" customHeight="1" thickBot="1">
      <c r="A16" s="89" t="s">
        <v>26</v>
      </c>
      <c r="B16" s="112" t="s">
        <v>22</v>
      </c>
      <c r="C16" s="126">
        <v>3</v>
      </c>
      <c r="D16" s="127">
        <v>63</v>
      </c>
      <c r="E16" s="16">
        <v>3</v>
      </c>
      <c r="F16" s="16">
        <v>62</v>
      </c>
      <c r="G16" s="16">
        <v>4</v>
      </c>
      <c r="H16" s="16">
        <v>90</v>
      </c>
      <c r="I16" s="16">
        <v>3</v>
      </c>
      <c r="J16" s="17">
        <v>71</v>
      </c>
      <c r="K16" s="18">
        <f t="shared" si="6"/>
        <v>13</v>
      </c>
      <c r="L16" s="19">
        <f t="shared" si="7"/>
        <v>286</v>
      </c>
      <c r="M16" s="24">
        <v>4</v>
      </c>
      <c r="N16" s="17">
        <v>90</v>
      </c>
      <c r="O16" s="16">
        <v>4</v>
      </c>
      <c r="P16" s="16">
        <v>97</v>
      </c>
      <c r="Q16" s="16">
        <v>4</v>
      </c>
      <c r="R16" s="16">
        <v>91</v>
      </c>
      <c r="S16" s="16">
        <v>4</v>
      </c>
      <c r="T16" s="16">
        <v>92</v>
      </c>
      <c r="U16" s="16">
        <v>4</v>
      </c>
      <c r="V16" s="17">
        <v>92</v>
      </c>
      <c r="W16" s="82">
        <f t="shared" si="1"/>
        <v>20</v>
      </c>
      <c r="X16" s="83">
        <f t="shared" si="2"/>
        <v>462</v>
      </c>
      <c r="Y16" s="24">
        <v>3</v>
      </c>
      <c r="Z16" s="16">
        <v>74</v>
      </c>
      <c r="AA16" s="24">
        <v>3</v>
      </c>
      <c r="AB16" s="24">
        <v>68</v>
      </c>
      <c r="AC16" s="24"/>
      <c r="AD16" s="17"/>
      <c r="AE16" s="18">
        <f t="shared" si="3"/>
        <v>6</v>
      </c>
      <c r="AF16" s="19">
        <f t="shared" si="4"/>
        <v>142</v>
      </c>
      <c r="AG16" s="18">
        <f t="shared" si="8"/>
        <v>39</v>
      </c>
      <c r="AH16" s="18">
        <f t="shared" si="8"/>
        <v>890</v>
      </c>
      <c r="AI16" s="142">
        <v>146</v>
      </c>
      <c r="AJ16" s="24"/>
      <c r="AK16" s="129"/>
      <c r="AL16" s="28"/>
      <c r="AM16" s="75">
        <f t="shared" si="9"/>
        <v>22.8</v>
      </c>
      <c r="AN16" s="73">
        <v>40</v>
      </c>
      <c r="AO16" s="72">
        <v>1177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</row>
    <row r="17" spans="1:256" s="9" customFormat="1" ht="21.6" customHeight="1" thickBot="1">
      <c r="A17" s="90" t="s">
        <v>27</v>
      </c>
      <c r="B17" s="113" t="s">
        <v>22</v>
      </c>
      <c r="C17" s="126">
        <v>1</v>
      </c>
      <c r="D17" s="127">
        <v>20</v>
      </c>
      <c r="E17" s="16">
        <v>1</v>
      </c>
      <c r="F17" s="16">
        <v>15</v>
      </c>
      <c r="G17" s="16">
        <v>1</v>
      </c>
      <c r="H17" s="16">
        <v>18</v>
      </c>
      <c r="I17" s="16">
        <v>1</v>
      </c>
      <c r="J17" s="17">
        <v>25</v>
      </c>
      <c r="K17" s="18">
        <f t="shared" si="6"/>
        <v>4</v>
      </c>
      <c r="L17" s="19">
        <f t="shared" si="7"/>
        <v>78</v>
      </c>
      <c r="M17" s="24">
        <v>1</v>
      </c>
      <c r="N17" s="17">
        <v>25</v>
      </c>
      <c r="O17" s="16">
        <v>1</v>
      </c>
      <c r="P17" s="16">
        <v>18</v>
      </c>
      <c r="Q17" s="16">
        <v>1</v>
      </c>
      <c r="R17" s="16">
        <v>27</v>
      </c>
      <c r="S17" s="16">
        <v>1</v>
      </c>
      <c r="T17" s="16">
        <v>28</v>
      </c>
      <c r="U17" s="16">
        <v>1</v>
      </c>
      <c r="V17" s="17">
        <v>25</v>
      </c>
      <c r="W17" s="82">
        <f t="shared" si="1"/>
        <v>5</v>
      </c>
      <c r="X17" s="83">
        <f t="shared" si="2"/>
        <v>123</v>
      </c>
      <c r="Y17" s="24">
        <v>1</v>
      </c>
      <c r="Z17" s="16">
        <v>24</v>
      </c>
      <c r="AA17" s="24">
        <v>1</v>
      </c>
      <c r="AB17" s="24">
        <v>24</v>
      </c>
      <c r="AC17" s="24"/>
      <c r="AD17" s="17"/>
      <c r="AE17" s="18">
        <f t="shared" si="3"/>
        <v>2</v>
      </c>
      <c r="AF17" s="19">
        <f t="shared" si="4"/>
        <v>48</v>
      </c>
      <c r="AG17" s="18">
        <f t="shared" si="8"/>
        <v>11</v>
      </c>
      <c r="AH17" s="18">
        <f t="shared" si="8"/>
        <v>249</v>
      </c>
      <c r="AI17" s="142">
        <v>40</v>
      </c>
      <c r="AJ17" s="46"/>
      <c r="AK17" s="130"/>
      <c r="AL17" s="30"/>
      <c r="AM17" s="75">
        <f t="shared" si="9"/>
        <v>22.6</v>
      </c>
      <c r="AN17" s="73">
        <v>11</v>
      </c>
      <c r="AO17" s="72">
        <v>301</v>
      </c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</row>
    <row r="18" spans="1:256" s="9" customFormat="1" ht="21.6" customHeight="1" thickBot="1">
      <c r="A18" s="89" t="s">
        <v>28</v>
      </c>
      <c r="B18" s="112" t="s">
        <v>22</v>
      </c>
      <c r="C18" s="126">
        <v>2</v>
      </c>
      <c r="D18" s="127">
        <v>50</v>
      </c>
      <c r="E18" s="16">
        <v>2</v>
      </c>
      <c r="F18" s="16">
        <v>54</v>
      </c>
      <c r="G18" s="16">
        <v>2</v>
      </c>
      <c r="H18" s="16">
        <v>58</v>
      </c>
      <c r="I18" s="16">
        <v>3</v>
      </c>
      <c r="J18" s="17">
        <v>69</v>
      </c>
      <c r="K18" s="18">
        <f t="shared" si="6"/>
        <v>9</v>
      </c>
      <c r="L18" s="19">
        <f t="shared" si="7"/>
        <v>231</v>
      </c>
      <c r="M18" s="24">
        <v>3</v>
      </c>
      <c r="N18" s="17">
        <v>75</v>
      </c>
      <c r="O18" s="16">
        <v>2</v>
      </c>
      <c r="P18" s="16">
        <v>55</v>
      </c>
      <c r="Q18" s="16">
        <v>3</v>
      </c>
      <c r="R18" s="16">
        <v>76</v>
      </c>
      <c r="S18" s="16">
        <v>3</v>
      </c>
      <c r="T18" s="16">
        <v>75</v>
      </c>
      <c r="U18" s="16">
        <v>3</v>
      </c>
      <c r="V18" s="17">
        <v>79</v>
      </c>
      <c r="W18" s="82">
        <f t="shared" si="1"/>
        <v>14</v>
      </c>
      <c r="X18" s="83">
        <f t="shared" si="2"/>
        <v>360</v>
      </c>
      <c r="Y18" s="24">
        <v>2</v>
      </c>
      <c r="Z18" s="16">
        <v>48</v>
      </c>
      <c r="AA18" s="24">
        <v>2</v>
      </c>
      <c r="AB18" s="24">
        <v>37</v>
      </c>
      <c r="AC18" s="24"/>
      <c r="AD18" s="17"/>
      <c r="AE18" s="18">
        <f t="shared" si="3"/>
        <v>4</v>
      </c>
      <c r="AF18" s="19">
        <f t="shared" si="4"/>
        <v>85</v>
      </c>
      <c r="AG18" s="18">
        <f t="shared" si="8"/>
        <v>27</v>
      </c>
      <c r="AH18" s="18">
        <f t="shared" si="8"/>
        <v>676</v>
      </c>
      <c r="AI18" s="142">
        <v>42</v>
      </c>
      <c r="AJ18" s="24"/>
      <c r="AK18" s="129"/>
      <c r="AL18" s="28"/>
      <c r="AM18" s="75">
        <f t="shared" si="9"/>
        <v>25</v>
      </c>
      <c r="AN18" s="73">
        <v>28</v>
      </c>
      <c r="AO18" s="72">
        <v>678</v>
      </c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</row>
    <row r="19" spans="1:256" s="8" customFormat="1" ht="22.15" customHeight="1" thickBot="1">
      <c r="A19" s="89" t="s">
        <v>29</v>
      </c>
      <c r="B19" s="112" t="s">
        <v>22</v>
      </c>
      <c r="C19" s="126">
        <v>1</v>
      </c>
      <c r="D19" s="127">
        <v>19</v>
      </c>
      <c r="E19" s="16">
        <v>1</v>
      </c>
      <c r="F19" s="16">
        <v>21</v>
      </c>
      <c r="G19" s="16">
        <v>1</v>
      </c>
      <c r="H19" s="16">
        <v>25</v>
      </c>
      <c r="I19" s="16">
        <v>2</v>
      </c>
      <c r="J19" s="17">
        <v>37</v>
      </c>
      <c r="K19" s="18">
        <f t="shared" si="6"/>
        <v>5</v>
      </c>
      <c r="L19" s="19">
        <f t="shared" si="7"/>
        <v>102</v>
      </c>
      <c r="M19" s="24">
        <v>2</v>
      </c>
      <c r="N19" s="17">
        <v>36</v>
      </c>
      <c r="O19" s="16">
        <v>2</v>
      </c>
      <c r="P19" s="16">
        <v>46</v>
      </c>
      <c r="Q19" s="16">
        <v>2</v>
      </c>
      <c r="R19" s="16">
        <v>39</v>
      </c>
      <c r="S19" s="16">
        <v>1</v>
      </c>
      <c r="T19" s="16">
        <v>32</v>
      </c>
      <c r="U19" s="16">
        <v>2</v>
      </c>
      <c r="V19" s="17">
        <v>38</v>
      </c>
      <c r="W19" s="82">
        <f t="shared" si="1"/>
        <v>9</v>
      </c>
      <c r="X19" s="83">
        <f t="shared" si="2"/>
        <v>191</v>
      </c>
      <c r="Y19" s="24">
        <v>1</v>
      </c>
      <c r="Z19" s="16">
        <v>30</v>
      </c>
      <c r="AA19" s="24">
        <v>1</v>
      </c>
      <c r="AB19" s="24">
        <v>26</v>
      </c>
      <c r="AC19" s="24"/>
      <c r="AD19" s="17"/>
      <c r="AE19" s="18">
        <f t="shared" si="3"/>
        <v>2</v>
      </c>
      <c r="AF19" s="19">
        <f t="shared" si="4"/>
        <v>56</v>
      </c>
      <c r="AG19" s="18">
        <f t="shared" ref="AG19:AH22" si="10">SUM(K19,W19,AE19)</f>
        <v>16</v>
      </c>
      <c r="AH19" s="18">
        <f t="shared" si="10"/>
        <v>349</v>
      </c>
      <c r="AI19" s="142">
        <v>37</v>
      </c>
      <c r="AJ19" s="24"/>
      <c r="AK19" s="129"/>
      <c r="AL19" s="28"/>
      <c r="AM19" s="75">
        <f t="shared" si="9"/>
        <v>21.8</v>
      </c>
      <c r="AN19" s="73">
        <v>20</v>
      </c>
      <c r="AO19" s="72">
        <v>443</v>
      </c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256" s="8" customFormat="1" ht="21.6" customHeight="1" thickBot="1">
      <c r="A20" s="89" t="s">
        <v>30</v>
      </c>
      <c r="B20" s="112" t="s">
        <v>22</v>
      </c>
      <c r="C20" s="126">
        <v>2</v>
      </c>
      <c r="D20" s="127">
        <v>45</v>
      </c>
      <c r="E20" s="16">
        <v>2</v>
      </c>
      <c r="F20" s="16">
        <v>47</v>
      </c>
      <c r="G20" s="16">
        <v>2</v>
      </c>
      <c r="H20" s="16">
        <v>41</v>
      </c>
      <c r="I20" s="16">
        <v>2</v>
      </c>
      <c r="J20" s="17">
        <v>38</v>
      </c>
      <c r="K20" s="18">
        <f t="shared" si="6"/>
        <v>8</v>
      </c>
      <c r="L20" s="19">
        <f t="shared" si="7"/>
        <v>171</v>
      </c>
      <c r="M20" s="24">
        <v>3</v>
      </c>
      <c r="N20" s="17">
        <v>60</v>
      </c>
      <c r="O20" s="16">
        <v>3</v>
      </c>
      <c r="P20" s="16">
        <v>58</v>
      </c>
      <c r="Q20" s="16">
        <v>2</v>
      </c>
      <c r="R20" s="16">
        <v>43</v>
      </c>
      <c r="S20" s="16">
        <v>2</v>
      </c>
      <c r="T20" s="16">
        <v>40</v>
      </c>
      <c r="U20" s="16">
        <v>2</v>
      </c>
      <c r="V20" s="17">
        <v>48</v>
      </c>
      <c r="W20" s="82">
        <f t="shared" si="1"/>
        <v>12</v>
      </c>
      <c r="X20" s="83">
        <f t="shared" si="2"/>
        <v>249</v>
      </c>
      <c r="Y20" s="24">
        <v>1</v>
      </c>
      <c r="Z20" s="16">
        <v>21</v>
      </c>
      <c r="AA20" s="24">
        <v>1</v>
      </c>
      <c r="AB20" s="24">
        <v>26</v>
      </c>
      <c r="AC20" s="24"/>
      <c r="AD20" s="17"/>
      <c r="AE20" s="18">
        <f t="shared" si="3"/>
        <v>2</v>
      </c>
      <c r="AF20" s="19">
        <f t="shared" si="4"/>
        <v>47</v>
      </c>
      <c r="AG20" s="18">
        <f t="shared" si="10"/>
        <v>22</v>
      </c>
      <c r="AH20" s="18">
        <f t="shared" si="10"/>
        <v>467</v>
      </c>
      <c r="AI20" s="142">
        <v>70</v>
      </c>
      <c r="AJ20" s="24"/>
      <c r="AK20" s="129"/>
      <c r="AL20" s="28"/>
      <c r="AM20" s="75">
        <f t="shared" si="9"/>
        <v>21.2</v>
      </c>
      <c r="AN20" s="72">
        <v>23</v>
      </c>
      <c r="AO20" s="72">
        <v>586</v>
      </c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256" s="8" customFormat="1" ht="22.15" customHeight="1" thickBot="1">
      <c r="A21" s="89" t="s">
        <v>31</v>
      </c>
      <c r="B21" s="112" t="s">
        <v>22</v>
      </c>
      <c r="C21" s="126">
        <v>1</v>
      </c>
      <c r="D21" s="127">
        <v>20</v>
      </c>
      <c r="E21" s="16">
        <v>1</v>
      </c>
      <c r="F21" s="16">
        <v>21</v>
      </c>
      <c r="G21" s="16">
        <v>1</v>
      </c>
      <c r="H21" s="16">
        <v>23</v>
      </c>
      <c r="I21" s="16">
        <v>1</v>
      </c>
      <c r="J21" s="17">
        <v>15</v>
      </c>
      <c r="K21" s="18">
        <f t="shared" si="6"/>
        <v>4</v>
      </c>
      <c r="L21" s="19">
        <f t="shared" si="7"/>
        <v>79</v>
      </c>
      <c r="M21" s="24">
        <v>1</v>
      </c>
      <c r="N21" s="17">
        <v>13</v>
      </c>
      <c r="O21" s="16">
        <v>1</v>
      </c>
      <c r="P21" s="16">
        <v>22</v>
      </c>
      <c r="Q21" s="16">
        <v>2</v>
      </c>
      <c r="R21" s="16">
        <v>41</v>
      </c>
      <c r="S21" s="16">
        <v>2</v>
      </c>
      <c r="T21" s="16">
        <v>40</v>
      </c>
      <c r="U21" s="16">
        <v>1</v>
      </c>
      <c r="V21" s="17">
        <v>33</v>
      </c>
      <c r="W21" s="82">
        <f t="shared" si="1"/>
        <v>7</v>
      </c>
      <c r="X21" s="83">
        <f t="shared" si="2"/>
        <v>149</v>
      </c>
      <c r="Y21" s="24">
        <v>1</v>
      </c>
      <c r="Z21" s="16">
        <v>20</v>
      </c>
      <c r="AA21" s="24">
        <v>1</v>
      </c>
      <c r="AB21" s="24">
        <v>20</v>
      </c>
      <c r="AC21" s="24"/>
      <c r="AD21" s="17"/>
      <c r="AE21" s="18">
        <f t="shared" si="3"/>
        <v>2</v>
      </c>
      <c r="AF21" s="19">
        <f t="shared" si="4"/>
        <v>40</v>
      </c>
      <c r="AG21" s="18">
        <f t="shared" si="10"/>
        <v>13</v>
      </c>
      <c r="AH21" s="18">
        <f t="shared" si="10"/>
        <v>268</v>
      </c>
      <c r="AI21" s="142">
        <v>48</v>
      </c>
      <c r="AJ21" s="24"/>
      <c r="AK21" s="129"/>
      <c r="AL21" s="28"/>
      <c r="AM21" s="75">
        <f t="shared" si="9"/>
        <v>20.6</v>
      </c>
      <c r="AN21" s="73">
        <v>15</v>
      </c>
      <c r="AO21" s="72">
        <v>382</v>
      </c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256" ht="22.15" customHeight="1" thickBot="1">
      <c r="A22" s="88" t="s">
        <v>32</v>
      </c>
      <c r="B22" s="112" t="s">
        <v>22</v>
      </c>
      <c r="C22" s="126">
        <v>1</v>
      </c>
      <c r="D22" s="127">
        <v>23</v>
      </c>
      <c r="E22" s="16">
        <v>1</v>
      </c>
      <c r="F22" s="16">
        <v>19</v>
      </c>
      <c r="G22" s="16">
        <v>2</v>
      </c>
      <c r="H22" s="16">
        <v>35</v>
      </c>
      <c r="I22" s="16">
        <v>1</v>
      </c>
      <c r="J22" s="17">
        <v>21</v>
      </c>
      <c r="K22" s="18">
        <f t="shared" si="6"/>
        <v>5</v>
      </c>
      <c r="L22" s="19">
        <f t="shared" si="7"/>
        <v>98</v>
      </c>
      <c r="M22" s="24">
        <v>2</v>
      </c>
      <c r="N22" s="17">
        <v>43</v>
      </c>
      <c r="O22" s="16">
        <v>1</v>
      </c>
      <c r="P22" s="16">
        <v>26</v>
      </c>
      <c r="Q22" s="16">
        <v>2</v>
      </c>
      <c r="R22" s="16">
        <v>43</v>
      </c>
      <c r="S22" s="16">
        <v>2</v>
      </c>
      <c r="T22" s="16">
        <v>37</v>
      </c>
      <c r="U22" s="16">
        <v>2</v>
      </c>
      <c r="V22" s="17">
        <v>41</v>
      </c>
      <c r="W22" s="82">
        <f t="shared" si="1"/>
        <v>9</v>
      </c>
      <c r="X22" s="83">
        <f t="shared" si="2"/>
        <v>190</v>
      </c>
      <c r="Y22" s="24">
        <v>1</v>
      </c>
      <c r="Z22" s="16">
        <v>25</v>
      </c>
      <c r="AA22" s="24">
        <v>1</v>
      </c>
      <c r="AB22" s="24">
        <v>20</v>
      </c>
      <c r="AC22" s="24"/>
      <c r="AD22" s="17"/>
      <c r="AE22" s="18">
        <f t="shared" si="3"/>
        <v>2</v>
      </c>
      <c r="AF22" s="19">
        <f t="shared" si="4"/>
        <v>45</v>
      </c>
      <c r="AG22" s="18">
        <f t="shared" si="10"/>
        <v>16</v>
      </c>
      <c r="AH22" s="18">
        <f t="shared" si="10"/>
        <v>333</v>
      </c>
      <c r="AI22" s="142">
        <v>25</v>
      </c>
      <c r="AJ22" s="24"/>
      <c r="AK22" s="129"/>
      <c r="AL22" s="28"/>
      <c r="AM22" s="75">
        <f t="shared" si="9"/>
        <v>20.8</v>
      </c>
      <c r="AN22" s="72">
        <v>19</v>
      </c>
      <c r="AO22" s="72">
        <v>458</v>
      </c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spans="1:256" s="9" customFormat="1" ht="21.6" customHeight="1" thickBot="1">
      <c r="A23" s="89" t="s">
        <v>36</v>
      </c>
      <c r="B23" s="112" t="s">
        <v>22</v>
      </c>
      <c r="C23" s="126">
        <v>3</v>
      </c>
      <c r="D23" s="127">
        <v>66</v>
      </c>
      <c r="E23" s="16">
        <v>2</v>
      </c>
      <c r="F23" s="16">
        <v>46</v>
      </c>
      <c r="G23" s="16">
        <v>2</v>
      </c>
      <c r="H23" s="16">
        <v>58</v>
      </c>
      <c r="I23" s="16">
        <v>2</v>
      </c>
      <c r="J23" s="17">
        <v>44</v>
      </c>
      <c r="K23" s="18">
        <f t="shared" ref="K23:L29" si="11">SUM(C23,E23,G23,I23)</f>
        <v>9</v>
      </c>
      <c r="L23" s="19">
        <f t="shared" si="11"/>
        <v>214</v>
      </c>
      <c r="M23" s="24">
        <v>3</v>
      </c>
      <c r="N23" s="17">
        <v>79</v>
      </c>
      <c r="O23" s="16">
        <v>3</v>
      </c>
      <c r="P23" s="16">
        <v>78</v>
      </c>
      <c r="Q23" s="16">
        <v>3</v>
      </c>
      <c r="R23" s="16">
        <v>73</v>
      </c>
      <c r="S23" s="16">
        <v>3</v>
      </c>
      <c r="T23" s="16">
        <v>79</v>
      </c>
      <c r="U23" s="16">
        <v>3</v>
      </c>
      <c r="V23" s="17">
        <v>81</v>
      </c>
      <c r="W23" s="82">
        <f t="shared" ref="W23:X29" si="12">SUM(M23,O23,Q23,S23,U23)</f>
        <v>15</v>
      </c>
      <c r="X23" s="83">
        <f t="shared" si="12"/>
        <v>390</v>
      </c>
      <c r="Y23" s="24">
        <v>2</v>
      </c>
      <c r="Z23" s="16">
        <v>54</v>
      </c>
      <c r="AA23" s="24">
        <v>3</v>
      </c>
      <c r="AB23" s="24">
        <v>61</v>
      </c>
      <c r="AC23" s="24"/>
      <c r="AD23" s="17"/>
      <c r="AE23" s="18">
        <f>SUM(Y23,AA23)</f>
        <v>5</v>
      </c>
      <c r="AF23" s="19">
        <f>SUM(Z23,AB23)</f>
        <v>115</v>
      </c>
      <c r="AG23" s="18">
        <f t="shared" ref="AG23:AG29" si="13">K23+W23+AE23</f>
        <v>29</v>
      </c>
      <c r="AH23" s="18">
        <f t="shared" ref="AH23:AH29" si="14">L23+X23+AF23</f>
        <v>719</v>
      </c>
      <c r="AI23" s="142">
        <v>119</v>
      </c>
      <c r="AJ23" s="24"/>
      <c r="AK23" s="129"/>
      <c r="AL23" s="28"/>
      <c r="AM23" s="75">
        <f t="shared" si="9"/>
        <v>24.8</v>
      </c>
      <c r="AN23" s="73">
        <v>29</v>
      </c>
      <c r="AO23" s="72">
        <v>891</v>
      </c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</row>
    <row r="24" spans="1:256" s="9" customFormat="1" ht="21.6" customHeight="1" thickBot="1">
      <c r="A24" s="89" t="s">
        <v>37</v>
      </c>
      <c r="B24" s="112" t="s">
        <v>22</v>
      </c>
      <c r="C24" s="126">
        <v>0</v>
      </c>
      <c r="D24" s="127">
        <v>0</v>
      </c>
      <c r="E24" s="125">
        <v>1</v>
      </c>
      <c r="F24" s="125">
        <v>6</v>
      </c>
      <c r="G24" s="152">
        <v>1</v>
      </c>
      <c r="H24" s="152">
        <v>3</v>
      </c>
      <c r="I24" s="152">
        <v>1</v>
      </c>
      <c r="J24" s="153">
        <v>5</v>
      </c>
      <c r="K24" s="18">
        <f t="shared" si="11"/>
        <v>3</v>
      </c>
      <c r="L24" s="19">
        <f t="shared" si="11"/>
        <v>14</v>
      </c>
      <c r="M24" s="24"/>
      <c r="N24" s="16"/>
      <c r="O24" s="16"/>
      <c r="P24" s="16"/>
      <c r="Q24" s="16"/>
      <c r="R24" s="16"/>
      <c r="S24" s="16"/>
      <c r="T24" s="16"/>
      <c r="U24" s="16"/>
      <c r="V24" s="17"/>
      <c r="W24" s="82">
        <f t="shared" si="12"/>
        <v>0</v>
      </c>
      <c r="X24" s="83">
        <f t="shared" si="12"/>
        <v>0</v>
      </c>
      <c r="Y24" s="24"/>
      <c r="Z24" s="16"/>
      <c r="AA24" s="16"/>
      <c r="AB24" s="16"/>
      <c r="AC24" s="16"/>
      <c r="AD24" s="17"/>
      <c r="AE24" s="18">
        <f t="shared" ref="AE24:AF29" si="15">SUM(Y24,AC24)</f>
        <v>0</v>
      </c>
      <c r="AF24" s="19">
        <f t="shared" si="15"/>
        <v>0</v>
      </c>
      <c r="AG24" s="18">
        <f t="shared" si="13"/>
        <v>3</v>
      </c>
      <c r="AH24" s="18">
        <f t="shared" si="14"/>
        <v>14</v>
      </c>
      <c r="AI24" s="142">
        <v>0</v>
      </c>
      <c r="AJ24" s="24"/>
      <c r="AK24" s="129"/>
      <c r="AL24" s="28"/>
      <c r="AM24" s="75">
        <f t="shared" si="9"/>
        <v>4.7</v>
      </c>
      <c r="AN24" s="73">
        <v>3</v>
      </c>
      <c r="AO24" s="72">
        <v>16</v>
      </c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</row>
    <row r="25" spans="1:256" s="9" customFormat="1" ht="22.15" customHeight="1" thickBot="1">
      <c r="A25" s="89" t="s">
        <v>38</v>
      </c>
      <c r="B25" s="111" t="s">
        <v>22</v>
      </c>
      <c r="C25" s="126">
        <v>0</v>
      </c>
      <c r="D25" s="127">
        <v>0</v>
      </c>
      <c r="E25" s="16">
        <v>1</v>
      </c>
      <c r="F25" s="16">
        <v>11</v>
      </c>
      <c r="G25" s="67">
        <v>0</v>
      </c>
      <c r="H25" s="67">
        <v>0</v>
      </c>
      <c r="I25" s="67">
        <v>1</v>
      </c>
      <c r="J25" s="68">
        <v>5</v>
      </c>
      <c r="K25" s="18">
        <f t="shared" si="11"/>
        <v>2</v>
      </c>
      <c r="L25" s="19">
        <f t="shared" si="11"/>
        <v>16</v>
      </c>
      <c r="M25" s="24"/>
      <c r="N25" s="16"/>
      <c r="O25" s="16"/>
      <c r="P25" s="16"/>
      <c r="Q25" s="16"/>
      <c r="R25" s="16"/>
      <c r="S25" s="16"/>
      <c r="T25" s="16"/>
      <c r="U25" s="16"/>
      <c r="V25" s="17"/>
      <c r="W25" s="82">
        <f t="shared" si="12"/>
        <v>0</v>
      </c>
      <c r="X25" s="83">
        <f t="shared" si="12"/>
        <v>0</v>
      </c>
      <c r="Y25" s="24"/>
      <c r="Z25" s="16"/>
      <c r="AA25" s="16"/>
      <c r="AB25" s="16"/>
      <c r="AC25" s="16"/>
      <c r="AD25" s="17"/>
      <c r="AE25" s="18">
        <f t="shared" si="15"/>
        <v>0</v>
      </c>
      <c r="AF25" s="19">
        <f t="shared" si="15"/>
        <v>0</v>
      </c>
      <c r="AG25" s="18">
        <f t="shared" si="13"/>
        <v>2</v>
      </c>
      <c r="AH25" s="18">
        <f t="shared" si="14"/>
        <v>16</v>
      </c>
      <c r="AI25" s="142">
        <v>1</v>
      </c>
      <c r="AJ25" s="24"/>
      <c r="AK25" s="129"/>
      <c r="AL25" s="30"/>
      <c r="AM25" s="75">
        <f t="shared" si="9"/>
        <v>8</v>
      </c>
      <c r="AN25" s="73">
        <v>3</v>
      </c>
      <c r="AO25" s="72">
        <v>16</v>
      </c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</row>
    <row r="26" spans="1:256" s="9" customFormat="1" ht="22.15" customHeight="1" thickBot="1">
      <c r="A26" s="88" t="s">
        <v>39</v>
      </c>
      <c r="B26" s="111" t="s">
        <v>22</v>
      </c>
      <c r="C26" s="126">
        <v>1</v>
      </c>
      <c r="D26" s="127">
        <v>6</v>
      </c>
      <c r="E26" s="31">
        <v>0</v>
      </c>
      <c r="F26" s="31">
        <v>0</v>
      </c>
      <c r="G26" s="31">
        <v>1</v>
      </c>
      <c r="H26" s="31">
        <v>8</v>
      </c>
      <c r="I26" s="31">
        <v>0</v>
      </c>
      <c r="J26" s="32">
        <v>0</v>
      </c>
      <c r="K26" s="18">
        <f t="shared" si="11"/>
        <v>2</v>
      </c>
      <c r="L26" s="19">
        <f t="shared" si="11"/>
        <v>14</v>
      </c>
      <c r="M26" s="23"/>
      <c r="N26" s="31"/>
      <c r="O26" s="31"/>
      <c r="P26" s="31"/>
      <c r="Q26" s="31"/>
      <c r="R26" s="31"/>
      <c r="S26" s="31"/>
      <c r="T26" s="31"/>
      <c r="U26" s="31"/>
      <c r="V26" s="32"/>
      <c r="W26" s="95">
        <f t="shared" si="12"/>
        <v>0</v>
      </c>
      <c r="X26" s="83">
        <f t="shared" si="12"/>
        <v>0</v>
      </c>
      <c r="Y26" s="23"/>
      <c r="Z26" s="31"/>
      <c r="AA26" s="31"/>
      <c r="AB26" s="31"/>
      <c r="AC26" s="31"/>
      <c r="AD26" s="32"/>
      <c r="AE26" s="18">
        <f t="shared" si="15"/>
        <v>0</v>
      </c>
      <c r="AF26" s="19">
        <f t="shared" si="15"/>
        <v>0</v>
      </c>
      <c r="AG26" s="18">
        <f t="shared" si="13"/>
        <v>2</v>
      </c>
      <c r="AH26" s="18">
        <f t="shared" si="14"/>
        <v>14</v>
      </c>
      <c r="AI26" s="142">
        <v>0</v>
      </c>
      <c r="AJ26" s="24"/>
      <c r="AK26" s="129"/>
      <c r="AL26" s="77"/>
      <c r="AM26" s="75">
        <f t="shared" si="9"/>
        <v>7</v>
      </c>
      <c r="AN26" s="73">
        <v>2</v>
      </c>
      <c r="AO26" s="72">
        <v>13</v>
      </c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</row>
    <row r="27" spans="1:256" ht="22.15" customHeight="1" thickBot="1">
      <c r="A27" s="91" t="s">
        <v>40</v>
      </c>
      <c r="B27" s="114" t="s">
        <v>22</v>
      </c>
      <c r="C27" s="126">
        <v>1</v>
      </c>
      <c r="D27" s="127">
        <v>5</v>
      </c>
      <c r="E27" s="34">
        <v>1</v>
      </c>
      <c r="F27" s="34">
        <v>7</v>
      </c>
      <c r="G27" s="34">
        <v>1</v>
      </c>
      <c r="H27" s="34">
        <v>6</v>
      </c>
      <c r="I27" s="107">
        <v>0</v>
      </c>
      <c r="J27" s="108">
        <v>0</v>
      </c>
      <c r="K27" s="56">
        <f t="shared" si="11"/>
        <v>3</v>
      </c>
      <c r="L27" s="57">
        <f t="shared" si="11"/>
        <v>18</v>
      </c>
      <c r="M27" s="33">
        <v>0</v>
      </c>
      <c r="N27" s="34">
        <v>0</v>
      </c>
      <c r="O27" s="34">
        <v>1</v>
      </c>
      <c r="P27" s="34">
        <v>8</v>
      </c>
      <c r="Q27" s="34">
        <v>1</v>
      </c>
      <c r="R27" s="34">
        <v>7</v>
      </c>
      <c r="S27" s="34">
        <v>1</v>
      </c>
      <c r="T27" s="34">
        <v>5</v>
      </c>
      <c r="U27" s="34">
        <v>1</v>
      </c>
      <c r="V27" s="35">
        <v>15</v>
      </c>
      <c r="W27" s="84">
        <f t="shared" si="12"/>
        <v>4</v>
      </c>
      <c r="X27" s="94">
        <f t="shared" si="12"/>
        <v>35</v>
      </c>
      <c r="Y27" s="36"/>
      <c r="Z27" s="37"/>
      <c r="AA27" s="37"/>
      <c r="AB27" s="37"/>
      <c r="AC27" s="37"/>
      <c r="AD27" s="38"/>
      <c r="AE27" s="56">
        <f t="shared" si="15"/>
        <v>0</v>
      </c>
      <c r="AF27" s="57">
        <f t="shared" si="15"/>
        <v>0</v>
      </c>
      <c r="AG27" s="56">
        <f t="shared" si="13"/>
        <v>7</v>
      </c>
      <c r="AH27" s="56">
        <f t="shared" si="14"/>
        <v>53</v>
      </c>
      <c r="AI27" s="142">
        <v>6</v>
      </c>
      <c r="AJ27" s="46"/>
      <c r="AK27" s="130"/>
      <c r="AL27" s="78"/>
      <c r="AM27" s="75">
        <f t="shared" si="9"/>
        <v>7.6</v>
      </c>
      <c r="AN27" s="72">
        <v>8</v>
      </c>
      <c r="AO27" s="72">
        <v>77</v>
      </c>
    </row>
    <row r="28" spans="1:256" ht="22.15" customHeight="1" thickBot="1">
      <c r="A28" s="92" t="s">
        <v>53</v>
      </c>
      <c r="B28" s="115" t="s">
        <v>22</v>
      </c>
      <c r="C28" s="126">
        <v>0</v>
      </c>
      <c r="D28" s="127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56">
        <f t="shared" si="11"/>
        <v>0</v>
      </c>
      <c r="L28" s="57">
        <f t="shared" si="11"/>
        <v>0</v>
      </c>
      <c r="M28" s="60"/>
      <c r="N28" s="60"/>
      <c r="O28" s="60"/>
      <c r="P28" s="60"/>
      <c r="Q28" s="60"/>
      <c r="R28" s="60"/>
      <c r="S28" s="60"/>
      <c r="T28" s="60"/>
      <c r="U28" s="60"/>
      <c r="V28" s="62"/>
      <c r="W28" s="84">
        <f t="shared" si="12"/>
        <v>0</v>
      </c>
      <c r="X28" s="84">
        <f t="shared" si="12"/>
        <v>0</v>
      </c>
      <c r="Y28" s="79"/>
      <c r="Z28" s="61"/>
      <c r="AA28" s="61"/>
      <c r="AB28" s="61"/>
      <c r="AC28" s="61"/>
      <c r="AD28" s="63"/>
      <c r="AE28" s="64">
        <f t="shared" si="15"/>
        <v>0</v>
      </c>
      <c r="AF28" s="65">
        <f t="shared" si="15"/>
        <v>0</v>
      </c>
      <c r="AG28" s="56">
        <f t="shared" si="13"/>
        <v>0</v>
      </c>
      <c r="AH28" s="56">
        <f t="shared" si="14"/>
        <v>0</v>
      </c>
      <c r="AI28" s="142">
        <v>0</v>
      </c>
      <c r="AJ28" s="131"/>
      <c r="AK28" s="132"/>
      <c r="AL28" s="77"/>
      <c r="AM28" s="75" t="e">
        <f t="shared" si="9"/>
        <v>#DIV/0!</v>
      </c>
      <c r="AN28" s="72">
        <v>2</v>
      </c>
      <c r="AO28" s="72">
        <v>11</v>
      </c>
    </row>
    <row r="29" spans="1:256" ht="21.6" customHeight="1" thickBot="1">
      <c r="A29" s="93" t="s">
        <v>41</v>
      </c>
      <c r="B29" s="116" t="s">
        <v>22</v>
      </c>
      <c r="C29" s="33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5">
        <v>0</v>
      </c>
      <c r="K29" s="56">
        <f t="shared" si="11"/>
        <v>0</v>
      </c>
      <c r="L29" s="57">
        <f t="shared" si="11"/>
        <v>0</v>
      </c>
      <c r="M29" s="33"/>
      <c r="N29" s="34"/>
      <c r="O29" s="34"/>
      <c r="P29" s="34"/>
      <c r="Q29" s="34"/>
      <c r="R29" s="34"/>
      <c r="S29" s="34"/>
      <c r="T29" s="34"/>
      <c r="U29" s="34"/>
      <c r="V29" s="35"/>
      <c r="W29" s="84">
        <f t="shared" si="12"/>
        <v>0</v>
      </c>
      <c r="X29" s="96">
        <f t="shared" si="12"/>
        <v>0</v>
      </c>
      <c r="Y29" s="36"/>
      <c r="Z29" s="37"/>
      <c r="AA29" s="37"/>
      <c r="AB29" s="37"/>
      <c r="AC29" s="37"/>
      <c r="AD29" s="38"/>
      <c r="AE29" s="58">
        <f t="shared" si="15"/>
        <v>0</v>
      </c>
      <c r="AF29" s="59">
        <f t="shared" si="15"/>
        <v>0</v>
      </c>
      <c r="AG29" s="56">
        <f t="shared" si="13"/>
        <v>0</v>
      </c>
      <c r="AH29" s="56">
        <f t="shared" si="14"/>
        <v>0</v>
      </c>
      <c r="AI29" s="143">
        <v>0</v>
      </c>
      <c r="AJ29" s="133"/>
      <c r="AK29" s="134"/>
      <c r="AL29" s="104"/>
      <c r="AM29" s="123" t="e">
        <f t="shared" si="9"/>
        <v>#DIV/0!</v>
      </c>
      <c r="AN29" s="72">
        <v>0</v>
      </c>
      <c r="AO29" s="72">
        <v>0</v>
      </c>
    </row>
    <row r="30" spans="1:256" s="10" customFormat="1" ht="23.25" thickBot="1">
      <c r="A30" s="86" t="s">
        <v>42</v>
      </c>
      <c r="B30" s="109">
        <v>10</v>
      </c>
      <c r="C30" s="41">
        <f>SUM(C11:C29)</f>
        <v>22</v>
      </c>
      <c r="D30" s="41">
        <f t="shared" ref="D30:AH30" si="16">SUM(D11:D29)</f>
        <v>418</v>
      </c>
      <c r="E30" s="41">
        <f t="shared" si="16"/>
        <v>23</v>
      </c>
      <c r="F30" s="41">
        <f t="shared" si="16"/>
        <v>428</v>
      </c>
      <c r="G30" s="41">
        <f t="shared" si="16"/>
        <v>24</v>
      </c>
      <c r="H30" s="41">
        <f t="shared" si="16"/>
        <v>463</v>
      </c>
      <c r="I30" s="41">
        <f t="shared" si="16"/>
        <v>23</v>
      </c>
      <c r="J30" s="41">
        <f t="shared" si="16"/>
        <v>442</v>
      </c>
      <c r="K30" s="41">
        <f t="shared" si="16"/>
        <v>92</v>
      </c>
      <c r="L30" s="41">
        <f t="shared" si="16"/>
        <v>1751</v>
      </c>
      <c r="M30" s="41">
        <f t="shared" si="16"/>
        <v>25</v>
      </c>
      <c r="N30" s="41">
        <f t="shared" si="16"/>
        <v>536</v>
      </c>
      <c r="O30" s="41">
        <f t="shared" si="16"/>
        <v>24</v>
      </c>
      <c r="P30" s="41">
        <f t="shared" si="16"/>
        <v>551</v>
      </c>
      <c r="Q30" s="41">
        <f t="shared" si="16"/>
        <v>27</v>
      </c>
      <c r="R30" s="41">
        <f t="shared" si="16"/>
        <v>601</v>
      </c>
      <c r="S30" s="41">
        <f t="shared" si="16"/>
        <v>25</v>
      </c>
      <c r="T30" s="41">
        <f t="shared" si="16"/>
        <v>568</v>
      </c>
      <c r="U30" s="41">
        <f t="shared" si="16"/>
        <v>25</v>
      </c>
      <c r="V30" s="41">
        <f t="shared" si="16"/>
        <v>581</v>
      </c>
      <c r="W30" s="41">
        <f t="shared" si="16"/>
        <v>126</v>
      </c>
      <c r="X30" s="41">
        <f t="shared" si="16"/>
        <v>2837</v>
      </c>
      <c r="Y30" s="41">
        <f t="shared" si="16"/>
        <v>17</v>
      </c>
      <c r="Z30" s="41">
        <f t="shared" si="16"/>
        <v>391</v>
      </c>
      <c r="AA30" s="41">
        <f t="shared" si="16"/>
        <v>18</v>
      </c>
      <c r="AB30" s="41">
        <f t="shared" si="16"/>
        <v>387</v>
      </c>
      <c r="AC30" s="41">
        <f t="shared" si="16"/>
        <v>1</v>
      </c>
      <c r="AD30" s="41">
        <f t="shared" si="16"/>
        <v>12</v>
      </c>
      <c r="AE30" s="41">
        <f t="shared" si="16"/>
        <v>36</v>
      </c>
      <c r="AF30" s="41">
        <f t="shared" si="16"/>
        <v>790</v>
      </c>
      <c r="AG30" s="41">
        <f t="shared" si="16"/>
        <v>254</v>
      </c>
      <c r="AH30" s="117">
        <f t="shared" si="16"/>
        <v>5378</v>
      </c>
      <c r="AI30" s="84">
        <f>SUM(AI11:AI29)</f>
        <v>656</v>
      </c>
      <c r="AJ30" s="119">
        <f t="shared" ref="AJ30:AO30" si="17">SUM(AJ11:AJ22)</f>
        <v>0</v>
      </c>
      <c r="AK30" s="41">
        <f t="shared" si="17"/>
        <v>0</v>
      </c>
      <c r="AL30" s="41">
        <f t="shared" si="17"/>
        <v>0</v>
      </c>
      <c r="AM30" s="124">
        <f t="shared" si="9"/>
        <v>21.2</v>
      </c>
      <c r="AN30" s="119">
        <f t="shared" si="17"/>
        <v>221</v>
      </c>
      <c r="AO30" s="41">
        <f t="shared" si="17"/>
        <v>5427</v>
      </c>
    </row>
    <row r="31" spans="1:256" s="10" customFormat="1" ht="23.45" customHeight="1" thickBot="1">
      <c r="A31" s="179" t="s">
        <v>43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69"/>
      <c r="AJ31" s="179"/>
      <c r="AK31" s="179"/>
      <c r="AL31" s="170"/>
      <c r="AM31" s="169"/>
    </row>
    <row r="32" spans="1:256" ht="22.15" customHeight="1" thickBot="1">
      <c r="A32" s="14" t="s">
        <v>44</v>
      </c>
      <c r="B32" s="42" t="s">
        <v>22</v>
      </c>
      <c r="C32" s="24">
        <v>1</v>
      </c>
      <c r="D32" s="16">
        <v>6</v>
      </c>
      <c r="E32" s="16">
        <v>1</v>
      </c>
      <c r="F32" s="16">
        <v>5</v>
      </c>
      <c r="G32" s="16">
        <v>1</v>
      </c>
      <c r="H32" s="16">
        <v>8</v>
      </c>
      <c r="I32" s="16">
        <v>1</v>
      </c>
      <c r="J32" s="17">
        <v>8</v>
      </c>
      <c r="K32" s="18">
        <f t="shared" ref="K32:K44" si="18">SUM(C32,E32,G32,I32)</f>
        <v>4</v>
      </c>
      <c r="L32" s="19">
        <f t="shared" ref="L32:L44" si="19">SUM(D32,F32,H32,J32)</f>
        <v>27</v>
      </c>
      <c r="M32" s="24">
        <v>1</v>
      </c>
      <c r="N32" s="16">
        <v>11</v>
      </c>
      <c r="O32" s="16">
        <v>1</v>
      </c>
      <c r="P32" s="16">
        <v>16</v>
      </c>
      <c r="Q32" s="16">
        <v>1</v>
      </c>
      <c r="R32" s="16">
        <v>9</v>
      </c>
      <c r="S32" s="16">
        <v>1</v>
      </c>
      <c r="T32" s="16">
        <v>16</v>
      </c>
      <c r="U32" s="16">
        <v>1</v>
      </c>
      <c r="V32" s="17">
        <v>7</v>
      </c>
      <c r="W32" s="18">
        <f t="shared" ref="W32:W44" si="20">SUM(M32,O32,Q32,S32,U32)</f>
        <v>5</v>
      </c>
      <c r="X32" s="19">
        <f t="shared" ref="X32:X44" si="21">SUM(N32,P32,R32,T32,V32)</f>
        <v>59</v>
      </c>
      <c r="Y32" s="24"/>
      <c r="Z32" s="16"/>
      <c r="AA32" s="16"/>
      <c r="AB32" s="16"/>
      <c r="AC32" s="16"/>
      <c r="AD32" s="17"/>
      <c r="AE32" s="18">
        <f t="shared" ref="AE32:AE44" si="22">SUM(Y32,AA32,AC32)</f>
        <v>0</v>
      </c>
      <c r="AF32" s="19">
        <f t="shared" ref="AF32:AF44" si="23">SUM(Z32,AB32,AD32)</f>
        <v>0</v>
      </c>
      <c r="AG32" s="18">
        <f t="shared" ref="AG32:AG44" si="24">K32+W32+AE32</f>
        <v>9</v>
      </c>
      <c r="AH32" s="18">
        <f t="shared" ref="AH32:AH44" si="25">L32+X32+AF32</f>
        <v>86</v>
      </c>
      <c r="AI32" s="141">
        <v>0</v>
      </c>
      <c r="AJ32" s="20"/>
      <c r="AK32" s="135"/>
      <c r="AL32" s="28"/>
      <c r="AM32" s="121">
        <f t="shared" ref="AM32:AM46" si="26">ROUND(AH32/AG32,1)</f>
        <v>9.6</v>
      </c>
      <c r="AN32" s="72">
        <v>9</v>
      </c>
      <c r="AO32" s="72">
        <v>99</v>
      </c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spans="1:256" ht="22.15" customHeight="1" thickBot="1">
      <c r="A33" s="26" t="s">
        <v>45</v>
      </c>
      <c r="B33" s="29" t="s">
        <v>22</v>
      </c>
      <c r="C33" s="24">
        <v>1</v>
      </c>
      <c r="D33" s="16">
        <v>6</v>
      </c>
      <c r="E33" s="16">
        <v>0</v>
      </c>
      <c r="F33" s="16">
        <v>0</v>
      </c>
      <c r="G33" s="16">
        <v>1</v>
      </c>
      <c r="H33" s="16">
        <v>7</v>
      </c>
      <c r="I33" s="16">
        <v>1</v>
      </c>
      <c r="J33" s="17">
        <v>8</v>
      </c>
      <c r="K33" s="18">
        <f t="shared" si="18"/>
        <v>3</v>
      </c>
      <c r="L33" s="19">
        <f t="shared" si="19"/>
        <v>21</v>
      </c>
      <c r="M33" s="24">
        <v>1</v>
      </c>
      <c r="N33" s="16">
        <v>5</v>
      </c>
      <c r="O33" s="16">
        <v>0</v>
      </c>
      <c r="P33" s="16">
        <v>0</v>
      </c>
      <c r="Q33" s="16">
        <v>1</v>
      </c>
      <c r="R33" s="16">
        <v>14</v>
      </c>
      <c r="S33" s="16">
        <v>1</v>
      </c>
      <c r="T33" s="16">
        <v>10</v>
      </c>
      <c r="U33" s="16">
        <v>1</v>
      </c>
      <c r="V33" s="17">
        <v>6</v>
      </c>
      <c r="W33" s="18">
        <f t="shared" si="20"/>
        <v>4</v>
      </c>
      <c r="X33" s="19">
        <f t="shared" si="21"/>
        <v>35</v>
      </c>
      <c r="Y33" s="24">
        <v>1</v>
      </c>
      <c r="Z33" s="16">
        <v>7</v>
      </c>
      <c r="AA33" s="16">
        <v>1</v>
      </c>
      <c r="AB33" s="16">
        <v>5</v>
      </c>
      <c r="AC33" s="16"/>
      <c r="AD33" s="17"/>
      <c r="AE33" s="18">
        <f t="shared" si="22"/>
        <v>2</v>
      </c>
      <c r="AF33" s="19">
        <f t="shared" si="23"/>
        <v>12</v>
      </c>
      <c r="AG33" s="18">
        <f t="shared" si="24"/>
        <v>9</v>
      </c>
      <c r="AH33" s="18">
        <f t="shared" si="25"/>
        <v>68</v>
      </c>
      <c r="AI33" s="142">
        <v>3</v>
      </c>
      <c r="AJ33" s="24"/>
      <c r="AK33" s="136"/>
      <c r="AL33" s="28"/>
      <c r="AM33" s="122">
        <f t="shared" si="26"/>
        <v>7.6</v>
      </c>
      <c r="AN33" s="72">
        <v>10</v>
      </c>
      <c r="AO33" s="72">
        <v>78</v>
      </c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spans="1:256" ht="21.6" customHeight="1" thickBot="1">
      <c r="A34" s="26" t="s">
        <v>46</v>
      </c>
      <c r="B34" s="27" t="s">
        <v>22</v>
      </c>
      <c r="C34" s="24">
        <v>0</v>
      </c>
      <c r="D34" s="16">
        <v>0</v>
      </c>
      <c r="E34" s="16">
        <v>1</v>
      </c>
      <c r="F34" s="16">
        <v>12</v>
      </c>
      <c r="G34" s="16">
        <v>1</v>
      </c>
      <c r="H34" s="16">
        <v>14</v>
      </c>
      <c r="I34" s="16">
        <v>1</v>
      </c>
      <c r="J34" s="17">
        <v>8</v>
      </c>
      <c r="K34" s="18">
        <f t="shared" si="18"/>
        <v>3</v>
      </c>
      <c r="L34" s="19">
        <f t="shared" si="19"/>
        <v>34</v>
      </c>
      <c r="M34" s="24">
        <v>1</v>
      </c>
      <c r="N34" s="16">
        <v>13</v>
      </c>
      <c r="O34" s="16">
        <v>1</v>
      </c>
      <c r="P34" s="16">
        <v>10</v>
      </c>
      <c r="Q34" s="16">
        <v>1</v>
      </c>
      <c r="R34" s="16">
        <v>13</v>
      </c>
      <c r="S34" s="16">
        <v>1</v>
      </c>
      <c r="T34" s="16">
        <v>12</v>
      </c>
      <c r="U34" s="16">
        <v>1</v>
      </c>
      <c r="V34" s="17">
        <v>11</v>
      </c>
      <c r="W34" s="18">
        <f t="shared" si="20"/>
        <v>5</v>
      </c>
      <c r="X34" s="19">
        <f t="shared" si="21"/>
        <v>59</v>
      </c>
      <c r="Y34" s="24">
        <v>0</v>
      </c>
      <c r="Z34" s="16">
        <v>0</v>
      </c>
      <c r="AA34" s="16">
        <v>1</v>
      </c>
      <c r="AB34" s="16">
        <v>12</v>
      </c>
      <c r="AC34" s="16"/>
      <c r="AD34" s="17"/>
      <c r="AE34" s="18">
        <f t="shared" si="22"/>
        <v>1</v>
      </c>
      <c r="AF34" s="19">
        <f t="shared" si="23"/>
        <v>12</v>
      </c>
      <c r="AG34" s="18">
        <f t="shared" si="24"/>
        <v>9</v>
      </c>
      <c r="AH34" s="18">
        <f t="shared" si="25"/>
        <v>105</v>
      </c>
      <c r="AI34" s="142">
        <v>10</v>
      </c>
      <c r="AJ34" s="24"/>
      <c r="AK34" s="136"/>
      <c r="AL34" s="28"/>
      <c r="AM34" s="122">
        <f t="shared" si="26"/>
        <v>11.7</v>
      </c>
      <c r="AN34" s="72">
        <v>11</v>
      </c>
      <c r="AO34" s="72">
        <v>154</v>
      </c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spans="1:256" ht="22.15" customHeight="1" thickBot="1">
      <c r="A35" s="88" t="s">
        <v>33</v>
      </c>
      <c r="B35" s="85" t="s">
        <v>22</v>
      </c>
      <c r="C35" s="24">
        <v>2</v>
      </c>
      <c r="D35" s="16">
        <v>33</v>
      </c>
      <c r="E35" s="16">
        <v>2</v>
      </c>
      <c r="F35" s="16">
        <v>36</v>
      </c>
      <c r="G35" s="16">
        <v>2</v>
      </c>
      <c r="H35" s="16">
        <v>47</v>
      </c>
      <c r="I35" s="16">
        <v>2</v>
      </c>
      <c r="J35" s="17">
        <v>39</v>
      </c>
      <c r="K35" s="18">
        <f>SUM(C35,E35,G35,I35)</f>
        <v>8</v>
      </c>
      <c r="L35" s="19">
        <f>SUM(D35,F35,H35,J35)</f>
        <v>155</v>
      </c>
      <c r="M35" s="24">
        <v>2</v>
      </c>
      <c r="N35" s="17">
        <v>37</v>
      </c>
      <c r="O35" s="16">
        <v>2</v>
      </c>
      <c r="P35" s="16">
        <v>48</v>
      </c>
      <c r="Q35" s="16">
        <v>2</v>
      </c>
      <c r="R35" s="16">
        <v>62</v>
      </c>
      <c r="S35" s="16">
        <v>3</v>
      </c>
      <c r="T35" s="16">
        <v>61</v>
      </c>
      <c r="U35" s="16">
        <v>2</v>
      </c>
      <c r="V35" s="17">
        <v>47</v>
      </c>
      <c r="W35" s="82">
        <f>SUM(M35,O35,Q35,S35,U35)</f>
        <v>11</v>
      </c>
      <c r="X35" s="83">
        <f>SUM(N35,P35,R35,T35,V35)</f>
        <v>255</v>
      </c>
      <c r="Y35" s="24">
        <v>1</v>
      </c>
      <c r="Z35" s="16">
        <v>28</v>
      </c>
      <c r="AA35" s="24">
        <v>1</v>
      </c>
      <c r="AB35" s="24">
        <v>29</v>
      </c>
      <c r="AC35" s="24"/>
      <c r="AD35" s="17"/>
      <c r="AE35" s="18">
        <f>SUM(Y35,AA35,AC35)</f>
        <v>2</v>
      </c>
      <c r="AF35" s="19">
        <f>SUM(Z35,AB35,AD35)</f>
        <v>57</v>
      </c>
      <c r="AG35" s="18">
        <f>SUM(K35,W35,AE35)</f>
        <v>21</v>
      </c>
      <c r="AH35" s="18">
        <f>SUM(L35,X35,AF35)</f>
        <v>467</v>
      </c>
      <c r="AI35" s="142">
        <v>20</v>
      </c>
      <c r="AJ35" s="24"/>
      <c r="AK35" s="129"/>
      <c r="AL35" s="28"/>
      <c r="AM35" s="122">
        <f t="shared" si="26"/>
        <v>22.2</v>
      </c>
      <c r="AN35" s="72">
        <v>23</v>
      </c>
      <c r="AO35" s="72">
        <v>598</v>
      </c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</row>
    <row r="36" spans="1:256" ht="22.15" customHeight="1" thickBot="1">
      <c r="A36" s="26" t="s">
        <v>47</v>
      </c>
      <c r="B36" s="27" t="s">
        <v>22</v>
      </c>
      <c r="C36" s="154">
        <v>1</v>
      </c>
      <c r="D36" s="152">
        <v>2</v>
      </c>
      <c r="E36" s="125">
        <v>0</v>
      </c>
      <c r="F36" s="125">
        <v>0</v>
      </c>
      <c r="G36" s="152">
        <v>1</v>
      </c>
      <c r="H36" s="152">
        <v>7</v>
      </c>
      <c r="I36" s="16">
        <v>0</v>
      </c>
      <c r="J36" s="17">
        <v>0</v>
      </c>
      <c r="K36" s="18">
        <f t="shared" si="18"/>
        <v>2</v>
      </c>
      <c r="L36" s="19">
        <f t="shared" si="19"/>
        <v>9</v>
      </c>
      <c r="M36" s="24">
        <v>1</v>
      </c>
      <c r="N36" s="16">
        <v>6</v>
      </c>
      <c r="O36" s="16">
        <v>1</v>
      </c>
      <c r="P36" s="16">
        <v>7</v>
      </c>
      <c r="Q36" s="16">
        <v>1</v>
      </c>
      <c r="R36" s="16">
        <v>7</v>
      </c>
      <c r="S36" s="16">
        <v>1</v>
      </c>
      <c r="T36" s="16">
        <v>7</v>
      </c>
      <c r="U36" s="16">
        <v>1</v>
      </c>
      <c r="V36" s="17">
        <v>8</v>
      </c>
      <c r="W36" s="18">
        <f t="shared" si="20"/>
        <v>5</v>
      </c>
      <c r="X36" s="19">
        <f t="shared" si="21"/>
        <v>35</v>
      </c>
      <c r="Y36" s="24">
        <v>1</v>
      </c>
      <c r="Z36" s="16">
        <v>15</v>
      </c>
      <c r="AA36" s="16">
        <v>1</v>
      </c>
      <c r="AB36" s="16">
        <v>6</v>
      </c>
      <c r="AC36" s="16"/>
      <c r="AD36" s="17"/>
      <c r="AE36" s="18">
        <f t="shared" si="22"/>
        <v>2</v>
      </c>
      <c r="AF36" s="19">
        <f t="shared" si="23"/>
        <v>21</v>
      </c>
      <c r="AG36" s="18">
        <f t="shared" si="24"/>
        <v>9</v>
      </c>
      <c r="AH36" s="18">
        <f t="shared" si="25"/>
        <v>65</v>
      </c>
      <c r="AI36" s="142">
        <v>7</v>
      </c>
      <c r="AJ36" s="24"/>
      <c r="AK36" s="136"/>
      <c r="AL36" s="28"/>
      <c r="AM36" s="122">
        <f t="shared" si="26"/>
        <v>7.2</v>
      </c>
      <c r="AN36" s="72">
        <v>10</v>
      </c>
      <c r="AO36" s="72">
        <v>88</v>
      </c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spans="1:256" ht="22.15" customHeight="1" thickBot="1">
      <c r="A37" s="43" t="s">
        <v>48</v>
      </c>
      <c r="B37" s="27" t="s">
        <v>22</v>
      </c>
      <c r="C37" s="24">
        <v>0</v>
      </c>
      <c r="D37" s="16">
        <v>0</v>
      </c>
      <c r="E37" s="67">
        <v>1</v>
      </c>
      <c r="F37" s="67">
        <v>5</v>
      </c>
      <c r="G37" s="151">
        <v>1</v>
      </c>
      <c r="H37" s="151">
        <v>3</v>
      </c>
      <c r="I37" s="151">
        <v>1</v>
      </c>
      <c r="J37" s="155">
        <v>2</v>
      </c>
      <c r="K37" s="18">
        <f t="shared" si="18"/>
        <v>3</v>
      </c>
      <c r="L37" s="19">
        <f t="shared" si="19"/>
        <v>10</v>
      </c>
      <c r="M37" s="24"/>
      <c r="N37" s="16"/>
      <c r="O37" s="16"/>
      <c r="P37" s="16"/>
      <c r="Q37" s="16"/>
      <c r="R37" s="16"/>
      <c r="S37" s="16"/>
      <c r="T37" s="16"/>
      <c r="U37" s="16"/>
      <c r="V37" s="17"/>
      <c r="W37" s="18">
        <f t="shared" si="20"/>
        <v>0</v>
      </c>
      <c r="X37" s="19">
        <f t="shared" si="21"/>
        <v>0</v>
      </c>
      <c r="Y37" s="24"/>
      <c r="Z37" s="16"/>
      <c r="AA37" s="16"/>
      <c r="AB37" s="16"/>
      <c r="AC37" s="16"/>
      <c r="AD37" s="17"/>
      <c r="AE37" s="18">
        <f t="shared" si="22"/>
        <v>0</v>
      </c>
      <c r="AF37" s="19">
        <f t="shared" si="23"/>
        <v>0</v>
      </c>
      <c r="AG37" s="18">
        <f t="shared" si="24"/>
        <v>3</v>
      </c>
      <c r="AH37" s="18">
        <f t="shared" si="25"/>
        <v>10</v>
      </c>
      <c r="AI37" s="142">
        <v>2</v>
      </c>
      <c r="AJ37" s="24"/>
      <c r="AK37" s="136"/>
      <c r="AL37" s="28"/>
      <c r="AM37" s="122">
        <f t="shared" si="26"/>
        <v>3.3</v>
      </c>
      <c r="AN37" s="72">
        <v>4</v>
      </c>
      <c r="AO37" s="72">
        <v>20</v>
      </c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spans="1:256" ht="21.6" customHeight="1" thickBot="1">
      <c r="A38" s="88" t="s">
        <v>34</v>
      </c>
      <c r="B38" s="85" t="s">
        <v>22</v>
      </c>
      <c r="C38" s="24">
        <v>1</v>
      </c>
      <c r="D38" s="16">
        <v>11</v>
      </c>
      <c r="E38" s="16">
        <v>1</v>
      </c>
      <c r="F38" s="16">
        <v>14</v>
      </c>
      <c r="G38" s="16">
        <v>1</v>
      </c>
      <c r="H38" s="16">
        <v>21</v>
      </c>
      <c r="I38" s="16">
        <v>1</v>
      </c>
      <c r="J38" s="17">
        <v>13</v>
      </c>
      <c r="K38" s="18">
        <f>SUM(C38,E38,G38,I38)</f>
        <v>4</v>
      </c>
      <c r="L38" s="19">
        <f t="shared" si="19"/>
        <v>59</v>
      </c>
      <c r="M38" s="24">
        <v>1</v>
      </c>
      <c r="N38" s="17">
        <v>16</v>
      </c>
      <c r="O38" s="16">
        <v>1</v>
      </c>
      <c r="P38" s="16">
        <v>18</v>
      </c>
      <c r="Q38" s="16">
        <v>1</v>
      </c>
      <c r="R38" s="16">
        <v>14</v>
      </c>
      <c r="S38" s="16">
        <v>1</v>
      </c>
      <c r="T38" s="16">
        <v>19</v>
      </c>
      <c r="U38" s="16">
        <v>1</v>
      </c>
      <c r="V38" s="17">
        <v>23</v>
      </c>
      <c r="W38" s="82">
        <f>SUM(M38,O38,Q38,S38,U38)</f>
        <v>5</v>
      </c>
      <c r="X38" s="83">
        <f t="shared" si="21"/>
        <v>90</v>
      </c>
      <c r="Y38" s="24">
        <v>1</v>
      </c>
      <c r="Z38" s="16">
        <v>15</v>
      </c>
      <c r="AA38" s="24">
        <v>1</v>
      </c>
      <c r="AB38" s="24">
        <v>22</v>
      </c>
      <c r="AC38" s="24"/>
      <c r="AD38" s="17"/>
      <c r="AE38" s="18">
        <f>SUM(Y38,AA38,AC38)</f>
        <v>2</v>
      </c>
      <c r="AF38" s="19">
        <f>SUM(Z38,AB38,AD38)</f>
        <v>37</v>
      </c>
      <c r="AG38" s="18">
        <f>SUM(K38,W38,AE38)</f>
        <v>11</v>
      </c>
      <c r="AH38" s="18">
        <f>SUM(L38,X38,AF38)</f>
        <v>186</v>
      </c>
      <c r="AI38" s="142">
        <v>9</v>
      </c>
      <c r="AJ38" s="24"/>
      <c r="AK38" s="129"/>
      <c r="AL38" s="28"/>
      <c r="AM38" s="122">
        <f t="shared" si="26"/>
        <v>16.899999999999999</v>
      </c>
      <c r="AN38" s="72">
        <v>11</v>
      </c>
      <c r="AO38" s="72">
        <v>204</v>
      </c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pans="1:256" ht="22.15" customHeight="1" thickBot="1">
      <c r="A39" s="88" t="s">
        <v>35</v>
      </c>
      <c r="B39" s="85" t="s">
        <v>22</v>
      </c>
      <c r="C39" s="24">
        <v>1</v>
      </c>
      <c r="D39" s="16">
        <v>10</v>
      </c>
      <c r="E39" s="16">
        <v>1</v>
      </c>
      <c r="F39" s="16">
        <v>7</v>
      </c>
      <c r="G39" s="16">
        <v>1</v>
      </c>
      <c r="H39" s="16">
        <v>8</v>
      </c>
      <c r="I39" s="16">
        <v>1</v>
      </c>
      <c r="J39" s="17">
        <v>10</v>
      </c>
      <c r="K39" s="18">
        <f>SUM(C39,E39,G39,I39)</f>
        <v>4</v>
      </c>
      <c r="L39" s="19">
        <f t="shared" si="19"/>
        <v>35</v>
      </c>
      <c r="M39" s="24">
        <v>1</v>
      </c>
      <c r="N39" s="17">
        <v>13</v>
      </c>
      <c r="O39" s="16">
        <v>1</v>
      </c>
      <c r="P39" s="16">
        <v>8</v>
      </c>
      <c r="Q39" s="16">
        <v>1</v>
      </c>
      <c r="R39" s="16">
        <v>10</v>
      </c>
      <c r="S39" s="16">
        <v>1</v>
      </c>
      <c r="T39" s="16">
        <v>14</v>
      </c>
      <c r="U39" s="16">
        <v>1</v>
      </c>
      <c r="V39" s="17">
        <v>14</v>
      </c>
      <c r="W39" s="82">
        <f>SUM(M39,O39,Q39,S39,U39)</f>
        <v>5</v>
      </c>
      <c r="X39" s="83">
        <f t="shared" si="21"/>
        <v>59</v>
      </c>
      <c r="Y39" s="24"/>
      <c r="Z39" s="16"/>
      <c r="AA39" s="24"/>
      <c r="AB39" s="24"/>
      <c r="AC39" s="24"/>
      <c r="AD39" s="17"/>
      <c r="AE39" s="18">
        <f>SUM(Y39,AC39)</f>
        <v>0</v>
      </c>
      <c r="AF39" s="19">
        <f>SUM(Z39,AD39)</f>
        <v>0</v>
      </c>
      <c r="AG39" s="18">
        <f>K39+W39+AE39</f>
        <v>9</v>
      </c>
      <c r="AH39" s="18">
        <f>L39+X39+AF39</f>
        <v>94</v>
      </c>
      <c r="AI39" s="142">
        <v>10</v>
      </c>
      <c r="AJ39" s="24"/>
      <c r="AK39" s="129"/>
      <c r="AL39" s="28"/>
      <c r="AM39" s="122">
        <f t="shared" si="26"/>
        <v>10.4</v>
      </c>
      <c r="AN39" s="72">
        <v>9</v>
      </c>
      <c r="AO39" s="72">
        <v>110</v>
      </c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spans="1:256" ht="21.75" customHeight="1" thickBot="1">
      <c r="A40" s="26" t="s">
        <v>49</v>
      </c>
      <c r="B40" s="29" t="s">
        <v>22</v>
      </c>
      <c r="C40" s="24">
        <v>1</v>
      </c>
      <c r="D40" s="16">
        <v>8</v>
      </c>
      <c r="E40" s="67">
        <v>1</v>
      </c>
      <c r="F40" s="67">
        <v>5</v>
      </c>
      <c r="G40" s="105">
        <v>1</v>
      </c>
      <c r="H40" s="105">
        <v>7</v>
      </c>
      <c r="I40" s="105">
        <v>1</v>
      </c>
      <c r="J40" s="106">
        <v>7</v>
      </c>
      <c r="K40" s="18">
        <f t="shared" si="18"/>
        <v>4</v>
      </c>
      <c r="L40" s="19">
        <f t="shared" si="19"/>
        <v>27</v>
      </c>
      <c r="M40" s="24">
        <v>1</v>
      </c>
      <c r="N40" s="16">
        <v>5</v>
      </c>
      <c r="O40" s="16">
        <v>1</v>
      </c>
      <c r="P40" s="16">
        <v>21</v>
      </c>
      <c r="Q40" s="16">
        <v>1</v>
      </c>
      <c r="R40" s="16">
        <v>8</v>
      </c>
      <c r="S40" s="16">
        <v>1</v>
      </c>
      <c r="T40" s="16">
        <v>17</v>
      </c>
      <c r="U40" s="16">
        <v>1</v>
      </c>
      <c r="V40" s="17">
        <v>13</v>
      </c>
      <c r="W40" s="18">
        <f t="shared" si="20"/>
        <v>5</v>
      </c>
      <c r="X40" s="19">
        <f t="shared" si="21"/>
        <v>64</v>
      </c>
      <c r="Y40" s="24">
        <v>1</v>
      </c>
      <c r="Z40" s="16">
        <v>17</v>
      </c>
      <c r="AA40" s="16">
        <v>1</v>
      </c>
      <c r="AB40" s="16">
        <v>8</v>
      </c>
      <c r="AC40" s="16"/>
      <c r="AD40" s="17"/>
      <c r="AE40" s="18">
        <f t="shared" si="22"/>
        <v>2</v>
      </c>
      <c r="AF40" s="19">
        <f t="shared" si="23"/>
        <v>25</v>
      </c>
      <c r="AG40" s="18">
        <f t="shared" si="24"/>
        <v>11</v>
      </c>
      <c r="AH40" s="18">
        <f t="shared" si="25"/>
        <v>116</v>
      </c>
      <c r="AI40" s="142">
        <v>8</v>
      </c>
      <c r="AJ40" s="24"/>
      <c r="AK40" s="136"/>
      <c r="AL40" s="28"/>
      <c r="AM40" s="122">
        <f t="shared" si="26"/>
        <v>10.5</v>
      </c>
      <c r="AN40" s="72">
        <v>11</v>
      </c>
      <c r="AO40" s="72">
        <v>107</v>
      </c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spans="1:256" ht="21.75" customHeight="1" thickBot="1">
      <c r="A41" s="26" t="s">
        <v>54</v>
      </c>
      <c r="B41" s="29" t="s">
        <v>22</v>
      </c>
      <c r="C41" s="24">
        <v>0</v>
      </c>
      <c r="D41" s="16">
        <v>0</v>
      </c>
      <c r="E41" s="67">
        <v>0</v>
      </c>
      <c r="F41" s="67">
        <v>0</v>
      </c>
      <c r="G41" s="67">
        <v>0</v>
      </c>
      <c r="H41" s="67">
        <v>0</v>
      </c>
      <c r="I41" s="67">
        <v>1</v>
      </c>
      <c r="J41" s="68">
        <v>7</v>
      </c>
      <c r="K41" s="18">
        <f t="shared" si="18"/>
        <v>1</v>
      </c>
      <c r="L41" s="19">
        <f t="shared" si="19"/>
        <v>7</v>
      </c>
      <c r="M41" s="24"/>
      <c r="N41" s="16"/>
      <c r="O41" s="16"/>
      <c r="P41" s="16"/>
      <c r="Q41" s="16"/>
      <c r="R41" s="16"/>
      <c r="S41" s="16"/>
      <c r="T41" s="16"/>
      <c r="U41" s="16"/>
      <c r="V41" s="17"/>
      <c r="W41" s="18">
        <f t="shared" si="20"/>
        <v>0</v>
      </c>
      <c r="X41" s="19">
        <f t="shared" si="21"/>
        <v>0</v>
      </c>
      <c r="Y41" s="24"/>
      <c r="Z41" s="16"/>
      <c r="AA41" s="16"/>
      <c r="AB41" s="16"/>
      <c r="AC41" s="16"/>
      <c r="AD41" s="17"/>
      <c r="AE41" s="18">
        <f t="shared" si="22"/>
        <v>0</v>
      </c>
      <c r="AF41" s="19">
        <f t="shared" si="23"/>
        <v>0</v>
      </c>
      <c r="AG41" s="18">
        <f t="shared" si="24"/>
        <v>1</v>
      </c>
      <c r="AH41" s="18">
        <f t="shared" si="25"/>
        <v>7</v>
      </c>
      <c r="AI41" s="142">
        <v>0</v>
      </c>
      <c r="AJ41" s="24"/>
      <c r="AK41" s="136"/>
      <c r="AL41" s="28"/>
      <c r="AM41" s="122">
        <f t="shared" si="26"/>
        <v>7</v>
      </c>
      <c r="AN41" s="72">
        <v>2</v>
      </c>
      <c r="AO41" s="72">
        <v>20</v>
      </c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</row>
    <row r="42" spans="1:256" ht="21.75" customHeight="1" thickBot="1">
      <c r="A42" s="26" t="s">
        <v>55</v>
      </c>
      <c r="B42" s="29" t="s">
        <v>22</v>
      </c>
      <c r="C42" s="24">
        <v>0</v>
      </c>
      <c r="D42" s="16">
        <v>0</v>
      </c>
      <c r="E42" s="67">
        <v>0</v>
      </c>
      <c r="F42" s="67">
        <v>0</v>
      </c>
      <c r="G42" s="105">
        <v>0</v>
      </c>
      <c r="H42" s="105">
        <v>0</v>
      </c>
      <c r="I42" s="105">
        <v>0</v>
      </c>
      <c r="J42" s="106">
        <v>0</v>
      </c>
      <c r="K42" s="18">
        <f t="shared" si="18"/>
        <v>0</v>
      </c>
      <c r="L42" s="19">
        <f t="shared" si="19"/>
        <v>0</v>
      </c>
      <c r="M42" s="24">
        <v>1</v>
      </c>
      <c r="N42" s="16">
        <v>5</v>
      </c>
      <c r="O42" s="16">
        <v>0</v>
      </c>
      <c r="P42" s="16">
        <v>0</v>
      </c>
      <c r="Q42" s="16">
        <v>1</v>
      </c>
      <c r="R42" s="16">
        <v>6</v>
      </c>
      <c r="S42" s="16">
        <v>1</v>
      </c>
      <c r="T42" s="16">
        <v>5</v>
      </c>
      <c r="U42" s="16">
        <v>1</v>
      </c>
      <c r="V42" s="17">
        <v>8</v>
      </c>
      <c r="W42" s="18">
        <f t="shared" si="20"/>
        <v>4</v>
      </c>
      <c r="X42" s="19">
        <f t="shared" si="21"/>
        <v>24</v>
      </c>
      <c r="Y42" s="24"/>
      <c r="Z42" s="16"/>
      <c r="AA42" s="16"/>
      <c r="AB42" s="16"/>
      <c r="AC42" s="16"/>
      <c r="AD42" s="17"/>
      <c r="AE42" s="18">
        <f t="shared" si="22"/>
        <v>0</v>
      </c>
      <c r="AF42" s="19">
        <f t="shared" si="23"/>
        <v>0</v>
      </c>
      <c r="AG42" s="18">
        <f t="shared" si="24"/>
        <v>4</v>
      </c>
      <c r="AH42" s="18">
        <f t="shared" si="25"/>
        <v>24</v>
      </c>
      <c r="AI42" s="142">
        <v>1</v>
      </c>
      <c r="AJ42" s="24"/>
      <c r="AK42" s="136"/>
      <c r="AL42" s="28"/>
      <c r="AM42" s="122">
        <f t="shared" si="26"/>
        <v>6</v>
      </c>
      <c r="AN42" s="72">
        <v>7</v>
      </c>
      <c r="AO42" s="72">
        <v>40</v>
      </c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spans="1:256" ht="21.6" customHeight="1" thickBot="1">
      <c r="A43" s="26" t="s">
        <v>50</v>
      </c>
      <c r="B43" s="29" t="s">
        <v>22</v>
      </c>
      <c r="C43" s="24">
        <v>0</v>
      </c>
      <c r="D43" s="16">
        <v>0</v>
      </c>
      <c r="E43" s="16">
        <v>1</v>
      </c>
      <c r="F43" s="16">
        <v>5</v>
      </c>
      <c r="G43" s="16">
        <v>1</v>
      </c>
      <c r="H43" s="16">
        <v>5</v>
      </c>
      <c r="I43" s="16">
        <v>1</v>
      </c>
      <c r="J43" s="17">
        <v>8</v>
      </c>
      <c r="K43" s="18">
        <f t="shared" si="18"/>
        <v>3</v>
      </c>
      <c r="L43" s="19">
        <f t="shared" si="19"/>
        <v>18</v>
      </c>
      <c r="M43" s="24">
        <v>1</v>
      </c>
      <c r="N43" s="16">
        <v>13</v>
      </c>
      <c r="O43" s="16">
        <v>1</v>
      </c>
      <c r="P43" s="16">
        <v>6</v>
      </c>
      <c r="Q43" s="16">
        <v>1</v>
      </c>
      <c r="R43" s="16">
        <v>12</v>
      </c>
      <c r="S43" s="16">
        <v>1</v>
      </c>
      <c r="T43" s="16">
        <v>8</v>
      </c>
      <c r="U43" s="16">
        <v>1</v>
      </c>
      <c r="V43" s="17">
        <v>10</v>
      </c>
      <c r="W43" s="18">
        <f t="shared" si="20"/>
        <v>5</v>
      </c>
      <c r="X43" s="19">
        <f t="shared" si="21"/>
        <v>49</v>
      </c>
      <c r="Y43" s="24">
        <v>1</v>
      </c>
      <c r="Z43" s="16">
        <v>11</v>
      </c>
      <c r="AA43" s="16">
        <v>1</v>
      </c>
      <c r="AB43" s="16">
        <v>10</v>
      </c>
      <c r="AC43" s="16"/>
      <c r="AD43" s="17"/>
      <c r="AE43" s="18">
        <f t="shared" si="22"/>
        <v>2</v>
      </c>
      <c r="AF43" s="19">
        <f t="shared" si="23"/>
        <v>21</v>
      </c>
      <c r="AG43" s="18">
        <f t="shared" si="24"/>
        <v>10</v>
      </c>
      <c r="AH43" s="18">
        <f t="shared" si="25"/>
        <v>88</v>
      </c>
      <c r="AI43" s="142">
        <v>7</v>
      </c>
      <c r="AJ43" s="24"/>
      <c r="AK43" s="136"/>
      <c r="AL43" s="28"/>
      <c r="AM43" s="122">
        <f t="shared" si="26"/>
        <v>8.8000000000000007</v>
      </c>
      <c r="AN43" s="72">
        <v>11</v>
      </c>
      <c r="AO43" s="72">
        <v>121</v>
      </c>
    </row>
    <row r="44" spans="1:256" ht="22.15" customHeight="1" thickBot="1">
      <c r="A44" s="47" t="s">
        <v>51</v>
      </c>
      <c r="B44" s="48" t="s">
        <v>22</v>
      </c>
      <c r="C44" s="46">
        <v>1</v>
      </c>
      <c r="D44" s="44">
        <v>6</v>
      </c>
      <c r="E44" s="44">
        <v>1</v>
      </c>
      <c r="F44" s="44">
        <v>6</v>
      </c>
      <c r="G44" s="44">
        <v>1</v>
      </c>
      <c r="H44" s="44">
        <v>7</v>
      </c>
      <c r="I44" s="44">
        <v>1</v>
      </c>
      <c r="J44" s="45">
        <v>7</v>
      </c>
      <c r="K44" s="18">
        <f t="shared" si="18"/>
        <v>4</v>
      </c>
      <c r="L44" s="19">
        <f t="shared" si="19"/>
        <v>26</v>
      </c>
      <c r="M44" s="46">
        <v>1</v>
      </c>
      <c r="N44" s="44">
        <v>5</v>
      </c>
      <c r="O44" s="44">
        <v>1</v>
      </c>
      <c r="P44" s="44">
        <v>9</v>
      </c>
      <c r="Q44" s="44">
        <v>1</v>
      </c>
      <c r="R44" s="44">
        <v>5</v>
      </c>
      <c r="S44" s="44">
        <v>1</v>
      </c>
      <c r="T44" s="44">
        <v>6</v>
      </c>
      <c r="U44" s="44">
        <v>1</v>
      </c>
      <c r="V44" s="45">
        <v>11</v>
      </c>
      <c r="W44" s="18">
        <f t="shared" si="20"/>
        <v>5</v>
      </c>
      <c r="X44" s="19">
        <f t="shared" si="21"/>
        <v>36</v>
      </c>
      <c r="Y44" s="46"/>
      <c r="Z44" s="44"/>
      <c r="AA44" s="46"/>
      <c r="AB44" s="46"/>
      <c r="AC44" s="46"/>
      <c r="AD44" s="45"/>
      <c r="AE44" s="18">
        <f t="shared" si="22"/>
        <v>0</v>
      </c>
      <c r="AF44" s="19">
        <f t="shared" si="23"/>
        <v>0</v>
      </c>
      <c r="AG44" s="18">
        <f t="shared" si="24"/>
        <v>9</v>
      </c>
      <c r="AH44" s="18">
        <f t="shared" si="25"/>
        <v>62</v>
      </c>
      <c r="AI44" s="143">
        <v>1</v>
      </c>
      <c r="AJ44" s="46"/>
      <c r="AK44" s="137"/>
      <c r="AL44" s="30"/>
      <c r="AM44" s="120">
        <f t="shared" si="26"/>
        <v>6.9</v>
      </c>
      <c r="AN44" s="72">
        <v>9</v>
      </c>
      <c r="AO44" s="72">
        <v>71</v>
      </c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</row>
    <row r="45" spans="1:256" s="11" customFormat="1" ht="23.25" thickBot="1">
      <c r="A45" s="39" t="s">
        <v>42</v>
      </c>
      <c r="B45" s="40">
        <v>9</v>
      </c>
      <c r="C45" s="41">
        <f t="shared" ref="C45:AL45" si="27">SUM(C32:C44)</f>
        <v>9</v>
      </c>
      <c r="D45" s="41">
        <f t="shared" si="27"/>
        <v>82</v>
      </c>
      <c r="E45" s="41">
        <f t="shared" si="27"/>
        <v>10</v>
      </c>
      <c r="F45" s="41">
        <f t="shared" si="27"/>
        <v>95</v>
      </c>
      <c r="G45" s="41">
        <f t="shared" si="27"/>
        <v>12</v>
      </c>
      <c r="H45" s="41">
        <f t="shared" si="27"/>
        <v>134</v>
      </c>
      <c r="I45" s="41">
        <f t="shared" si="27"/>
        <v>12</v>
      </c>
      <c r="J45" s="41">
        <f t="shared" si="27"/>
        <v>117</v>
      </c>
      <c r="K45" s="41">
        <f t="shared" si="27"/>
        <v>43</v>
      </c>
      <c r="L45" s="41">
        <f t="shared" si="27"/>
        <v>428</v>
      </c>
      <c r="M45" s="41">
        <f t="shared" si="27"/>
        <v>12</v>
      </c>
      <c r="N45" s="41">
        <f t="shared" si="27"/>
        <v>129</v>
      </c>
      <c r="O45" s="41">
        <f t="shared" si="27"/>
        <v>10</v>
      </c>
      <c r="P45" s="41">
        <f t="shared" si="27"/>
        <v>143</v>
      </c>
      <c r="Q45" s="41">
        <f t="shared" si="27"/>
        <v>12</v>
      </c>
      <c r="R45" s="41">
        <f t="shared" si="27"/>
        <v>160</v>
      </c>
      <c r="S45" s="41">
        <f t="shared" si="27"/>
        <v>13</v>
      </c>
      <c r="T45" s="41">
        <f t="shared" si="27"/>
        <v>175</v>
      </c>
      <c r="U45" s="41">
        <f t="shared" si="27"/>
        <v>12</v>
      </c>
      <c r="V45" s="41">
        <f t="shared" si="27"/>
        <v>158</v>
      </c>
      <c r="W45" s="41">
        <f t="shared" si="27"/>
        <v>59</v>
      </c>
      <c r="X45" s="41">
        <f t="shared" si="27"/>
        <v>765</v>
      </c>
      <c r="Y45" s="41">
        <f t="shared" si="27"/>
        <v>6</v>
      </c>
      <c r="Z45" s="41">
        <f t="shared" si="27"/>
        <v>93</v>
      </c>
      <c r="AA45" s="41">
        <f t="shared" si="27"/>
        <v>7</v>
      </c>
      <c r="AB45" s="41">
        <f t="shared" si="27"/>
        <v>92</v>
      </c>
      <c r="AC45" s="41">
        <f t="shared" si="27"/>
        <v>0</v>
      </c>
      <c r="AD45" s="41">
        <f t="shared" si="27"/>
        <v>0</v>
      </c>
      <c r="AE45" s="41">
        <f t="shared" si="27"/>
        <v>13</v>
      </c>
      <c r="AF45" s="41">
        <f t="shared" si="27"/>
        <v>185</v>
      </c>
      <c r="AG45" s="41">
        <f t="shared" si="27"/>
        <v>115</v>
      </c>
      <c r="AH45" s="117">
        <f t="shared" si="27"/>
        <v>1378</v>
      </c>
      <c r="AI45" s="148">
        <f>SUM(AI32:AI44)</f>
        <v>78</v>
      </c>
      <c r="AJ45" s="119">
        <f t="shared" si="27"/>
        <v>0</v>
      </c>
      <c r="AK45" s="41">
        <f t="shared" si="27"/>
        <v>0</v>
      </c>
      <c r="AL45" s="117">
        <f t="shared" si="27"/>
        <v>0</v>
      </c>
      <c r="AM45" s="120">
        <f t="shared" si="26"/>
        <v>12</v>
      </c>
      <c r="AN45" s="119">
        <f>SUM(AN32:AN44)</f>
        <v>127</v>
      </c>
      <c r="AO45" s="41">
        <f>SUM(AO32:AO44)</f>
        <v>1710</v>
      </c>
    </row>
    <row r="46" spans="1:256" ht="32.25" customHeight="1" thickBot="1">
      <c r="A46" s="39" t="s">
        <v>52</v>
      </c>
      <c r="B46" s="40">
        <v>19</v>
      </c>
      <c r="C46" s="41">
        <f t="shared" ref="C46:Z46" si="28">C30+C45</f>
        <v>31</v>
      </c>
      <c r="D46" s="41">
        <f t="shared" si="28"/>
        <v>500</v>
      </c>
      <c r="E46" s="41">
        <f t="shared" si="28"/>
        <v>33</v>
      </c>
      <c r="F46" s="41">
        <f t="shared" si="28"/>
        <v>523</v>
      </c>
      <c r="G46" s="41">
        <f t="shared" si="28"/>
        <v>36</v>
      </c>
      <c r="H46" s="41">
        <f t="shared" si="28"/>
        <v>597</v>
      </c>
      <c r="I46" s="41">
        <f t="shared" si="28"/>
        <v>35</v>
      </c>
      <c r="J46" s="41">
        <f t="shared" si="28"/>
        <v>559</v>
      </c>
      <c r="K46" s="41">
        <f t="shared" si="28"/>
        <v>135</v>
      </c>
      <c r="L46" s="41">
        <f t="shared" si="28"/>
        <v>2179</v>
      </c>
      <c r="M46" s="41">
        <f t="shared" si="28"/>
        <v>37</v>
      </c>
      <c r="N46" s="41">
        <f t="shared" si="28"/>
        <v>665</v>
      </c>
      <c r="O46" s="41">
        <f t="shared" si="28"/>
        <v>34</v>
      </c>
      <c r="P46" s="41">
        <f t="shared" si="28"/>
        <v>694</v>
      </c>
      <c r="Q46" s="41">
        <f t="shared" si="28"/>
        <v>39</v>
      </c>
      <c r="R46" s="41">
        <f t="shared" si="28"/>
        <v>761</v>
      </c>
      <c r="S46" s="41">
        <f t="shared" si="28"/>
        <v>38</v>
      </c>
      <c r="T46" s="41">
        <f t="shared" si="28"/>
        <v>743</v>
      </c>
      <c r="U46" s="41">
        <f t="shared" si="28"/>
        <v>37</v>
      </c>
      <c r="V46" s="41">
        <f t="shared" si="28"/>
        <v>739</v>
      </c>
      <c r="W46" s="41">
        <f t="shared" si="28"/>
        <v>185</v>
      </c>
      <c r="X46" s="41">
        <f t="shared" si="28"/>
        <v>3602</v>
      </c>
      <c r="Y46" s="41">
        <f t="shared" si="28"/>
        <v>23</v>
      </c>
      <c r="Z46" s="41">
        <f t="shared" si="28"/>
        <v>484</v>
      </c>
      <c r="AA46" s="41">
        <f>SUM(AA30,AA45)</f>
        <v>25</v>
      </c>
      <c r="AB46" s="41">
        <f>SUM(AB30,AB45)</f>
        <v>479</v>
      </c>
      <c r="AC46" s="41">
        <f t="shared" ref="AC46:AL46" si="29">AC30+AC45</f>
        <v>1</v>
      </c>
      <c r="AD46" s="41">
        <f t="shared" si="29"/>
        <v>12</v>
      </c>
      <c r="AE46" s="41">
        <f t="shared" si="29"/>
        <v>49</v>
      </c>
      <c r="AF46" s="41">
        <f>AF30+AF45</f>
        <v>975</v>
      </c>
      <c r="AG46" s="41">
        <f t="shared" si="29"/>
        <v>369</v>
      </c>
      <c r="AH46" s="117">
        <f>AH30+AH45</f>
        <v>6756</v>
      </c>
      <c r="AI46" s="84">
        <f>AI30+AI45</f>
        <v>734</v>
      </c>
      <c r="AJ46" s="138">
        <f t="shared" si="29"/>
        <v>0</v>
      </c>
      <c r="AK46" s="139">
        <f t="shared" si="29"/>
        <v>0</v>
      </c>
      <c r="AL46" s="118">
        <f t="shared" si="29"/>
        <v>0</v>
      </c>
      <c r="AM46" s="120">
        <f t="shared" si="26"/>
        <v>18.3</v>
      </c>
      <c r="AN46" s="72">
        <v>395</v>
      </c>
      <c r="AO46" s="72">
        <v>8161</v>
      </c>
    </row>
    <row r="47" spans="1:256" ht="23.25" hidden="1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2"/>
    </row>
    <row r="48" spans="1:256" ht="75" customHeight="1">
      <c r="A48" s="181" t="s">
        <v>61</v>
      </c>
      <c r="B48" s="181"/>
      <c r="C48" s="181"/>
      <c r="D48" s="181"/>
      <c r="E48" s="181"/>
      <c r="F48" s="181"/>
      <c r="G48" s="181"/>
      <c r="H48" s="181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80" t="s">
        <v>62</v>
      </c>
      <c r="AF48" s="180"/>
      <c r="AG48" s="180"/>
      <c r="AH48" s="180"/>
      <c r="AI48" s="180"/>
      <c r="AJ48" s="180"/>
      <c r="AK48" s="180"/>
      <c r="AL48" s="180"/>
      <c r="AM48" s="180"/>
    </row>
    <row r="49" spans="1:148" ht="27.75">
      <c r="A49" s="176" t="s">
        <v>67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4"/>
    </row>
    <row r="50" spans="1:148" ht="12.75">
      <c r="A50" s="6"/>
      <c r="N50"/>
    </row>
    <row r="51" spans="1:148" s="71" customFormat="1" ht="39.75" customHeight="1">
      <c r="A51" s="69"/>
      <c r="B51" s="53">
        <v>22</v>
      </c>
      <c r="C51" s="53">
        <v>35</v>
      </c>
      <c r="D51" s="53">
        <v>635</v>
      </c>
      <c r="E51" s="53">
        <v>36</v>
      </c>
      <c r="F51" s="53">
        <v>621</v>
      </c>
      <c r="G51" s="53">
        <v>42</v>
      </c>
      <c r="H51" s="53">
        <v>759</v>
      </c>
      <c r="I51" s="53">
        <v>42</v>
      </c>
      <c r="J51" s="53">
        <v>824</v>
      </c>
      <c r="K51" s="53">
        <v>155</v>
      </c>
      <c r="L51" s="53">
        <v>2839</v>
      </c>
      <c r="M51" s="53">
        <v>40</v>
      </c>
      <c r="N51" s="53">
        <v>873</v>
      </c>
      <c r="O51" s="53">
        <v>39</v>
      </c>
      <c r="P51" s="53">
        <v>851</v>
      </c>
      <c r="Q51" s="53">
        <v>38</v>
      </c>
      <c r="R51" s="53">
        <v>853</v>
      </c>
      <c r="S51" s="53">
        <v>36</v>
      </c>
      <c r="T51" s="53">
        <v>814</v>
      </c>
      <c r="U51" s="53">
        <v>37</v>
      </c>
      <c r="V51" s="53">
        <v>810</v>
      </c>
      <c r="W51" s="53">
        <v>190</v>
      </c>
      <c r="X51" s="53">
        <v>4201</v>
      </c>
      <c r="Y51" s="53">
        <v>25</v>
      </c>
      <c r="Z51" s="53">
        <v>584</v>
      </c>
      <c r="AA51" s="53">
        <v>24</v>
      </c>
      <c r="AB51" s="53">
        <v>526</v>
      </c>
      <c r="AC51" s="53">
        <v>1</v>
      </c>
      <c r="AD51" s="53">
        <v>11</v>
      </c>
      <c r="AE51" s="53">
        <v>50</v>
      </c>
      <c r="AF51" s="53">
        <v>1121</v>
      </c>
      <c r="AG51" s="53">
        <v>395</v>
      </c>
      <c r="AH51" s="53">
        <v>8161</v>
      </c>
      <c r="AI51" s="53"/>
      <c r="AJ51" s="53"/>
      <c r="AK51" s="53"/>
      <c r="AL51" s="53"/>
      <c r="AM51" s="54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</row>
    <row r="54" spans="1:148" ht="12.75">
      <c r="H54"/>
    </row>
    <row r="57" spans="1:148" ht="12.75">
      <c r="S57"/>
    </row>
  </sheetData>
  <sheetProtection selectLockedCells="1" selectUnlockedCells="1"/>
  <mergeCells count="33">
    <mergeCell ref="C8:D8"/>
    <mergeCell ref="B8:B9"/>
    <mergeCell ref="AE8:AF8"/>
    <mergeCell ref="A49:L49"/>
    <mergeCell ref="W8:X8"/>
    <mergeCell ref="Y8:Z8"/>
    <mergeCell ref="AA8:AB8"/>
    <mergeCell ref="A31:AM31"/>
    <mergeCell ref="AE48:AM48"/>
    <mergeCell ref="A48:H48"/>
    <mergeCell ref="A8:A9"/>
    <mergeCell ref="G8:H8"/>
    <mergeCell ref="Q8:R8"/>
    <mergeCell ref="AC8:AD8"/>
    <mergeCell ref="M8:N8"/>
    <mergeCell ref="O8:P8"/>
    <mergeCell ref="A10:AM10"/>
    <mergeCell ref="AL8:AL9"/>
    <mergeCell ref="AM8:AM9"/>
    <mergeCell ref="S8:T8"/>
    <mergeCell ref="E8:F8"/>
    <mergeCell ref="AI8:AI9"/>
    <mergeCell ref="U8:V8"/>
    <mergeCell ref="I8:J8"/>
    <mergeCell ref="AJ8:AK8"/>
    <mergeCell ref="AG8:AH8"/>
    <mergeCell ref="K8:L8"/>
    <mergeCell ref="AE1:AM1"/>
    <mergeCell ref="AE2:AM2"/>
    <mergeCell ref="AE3:AM3"/>
    <mergeCell ref="A5:D5"/>
    <mergeCell ref="AE5:AM5"/>
    <mergeCell ref="A7:AM7"/>
  </mergeCells>
  <phoneticPr fontId="2" type="noConversion"/>
  <printOptions horizontalCentered="1"/>
  <pageMargins left="0.19685039370078741" right="0.15748031496062992" top="0.15748031496062992" bottom="0.15748031496062992" header="0" footer="0.11811023622047245"/>
  <pageSetup paperSize="9" scale="43" firstPageNumber="0" orientation="landscape" horizontalDpi="4294967293" verticalDpi="300" r:id="rId1"/>
  <headerFooter alignWithMargins="0"/>
  <rowBreaks count="1" manualBreakCount="1">
    <brk id="49" max="37" man="1"/>
  </rowBreaks>
  <colBreaks count="1" manualBreakCount="1">
    <brk id="39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факт</vt:lpstr>
      <vt:lpstr>факт!Excel_BuiltIn__FilterDatabase</vt:lpstr>
      <vt:lpstr>факт!Print_Area</vt:lpstr>
      <vt:lpstr>факт!Область_печати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6</cp:revision>
  <cp:lastPrinted>2025-06-13T07:12:06Z</cp:lastPrinted>
  <dcterms:created xsi:type="dcterms:W3CDTF">2005-04-07T05:25:39Z</dcterms:created>
  <dcterms:modified xsi:type="dcterms:W3CDTF">2025-06-26T06:41:04Z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0911D8E475364B76AA68EDD01CCF1CD4</vt:lpwstr>
  </property>
  <property fmtid="{D5CDD505-2E9C-101B-9397-08002B2CF9AE}" pid="3" name="KSOProductBuildVer">
    <vt:lpwstr>1049-11.2.0.11440</vt:lpwstr>
  </property>
</Properties>
</file>