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Google ДИСК\MY DOC UEK 2\ПРОЕКТИ\ПУБЛІЧНІ ІНВЕСТИЦІЙНІ ПРОЄКТИ\СПІ\СПППІ Лозівської МТГ\СППІ 2027-2029\СПІ на затвердження\"/>
    </mc:Choice>
  </mc:AlternateContent>
  <xr:revisionPtr revIDLastSave="0" documentId="13_ncr:1_{3E1C2246-F850-482A-B2C3-DC9560906F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труктура додатку СПІ" sheetId="1" r:id="rId1"/>
  </sheets>
  <definedNames>
    <definedName name="_xlnm.Print_Titles" localSheetId="0">'структура додатку СПІ'!$4:$5</definedName>
    <definedName name="_xlnm.Print_Area" localSheetId="0">'структура додатку СПІ'!$A$1:$P$83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T7FtHmfQWtoRp67mfxIX3PfsAn6dYNS5G4LqajSML8="/>
    </ext>
  </extLst>
</workbook>
</file>

<file path=xl/calcChain.xml><?xml version="1.0" encoding="utf-8"?>
<calcChain xmlns="http://schemas.openxmlformats.org/spreadsheetml/2006/main">
  <c r="O25" i="1" l="1"/>
  <c r="P25" i="1"/>
  <c r="N25" i="1"/>
  <c r="M55" i="1"/>
  <c r="O55" i="1"/>
  <c r="P55" i="1"/>
  <c r="N55" i="1"/>
  <c r="O79" i="1" l="1"/>
  <c r="P79" i="1"/>
  <c r="N79" i="1"/>
  <c r="L79" i="1"/>
  <c r="P73" i="1"/>
  <c r="O73" i="1"/>
  <c r="N73" i="1"/>
  <c r="M73" i="1"/>
  <c r="P76" i="1"/>
  <c r="O76" i="1"/>
  <c r="N76" i="1"/>
  <c r="M76" i="1"/>
  <c r="P70" i="1"/>
  <c r="O70" i="1"/>
  <c r="N70" i="1"/>
  <c r="M70" i="1"/>
  <c r="P67" i="1"/>
  <c r="O67" i="1"/>
  <c r="N67" i="1"/>
  <c r="M67" i="1" s="1"/>
  <c r="M60" i="1"/>
  <c r="O60" i="1"/>
  <c r="P60" i="1"/>
  <c r="N60" i="1"/>
  <c r="O35" i="1"/>
  <c r="P35" i="1"/>
  <c r="M35" i="1" s="1"/>
  <c r="N35" i="1"/>
  <c r="N22" i="1"/>
  <c r="O22" i="1"/>
  <c r="M79" i="1" l="1"/>
  <c r="O7" i="1"/>
  <c r="O6" i="1" s="1"/>
  <c r="P7" i="1"/>
  <c r="P6" i="1" s="1"/>
  <c r="O21" i="1" l="1"/>
  <c r="P22" i="1"/>
  <c r="N21" i="1"/>
  <c r="P21" i="1" l="1"/>
  <c r="M22" i="1"/>
  <c r="M21" i="1"/>
  <c r="M47" i="1" l="1"/>
  <c r="M12" i="1"/>
  <c r="M13" i="1"/>
  <c r="M14" i="1"/>
  <c r="M15" i="1"/>
  <c r="M16" i="1"/>
  <c r="M17" i="1"/>
  <c r="M18" i="1"/>
  <c r="M19" i="1"/>
  <c r="M20" i="1"/>
  <c r="M11" i="1"/>
  <c r="M78" i="1"/>
  <c r="O77" i="1"/>
  <c r="P77" i="1"/>
  <c r="N77" i="1"/>
  <c r="M75" i="1"/>
  <c r="O74" i="1"/>
  <c r="P74" i="1"/>
  <c r="N74" i="1"/>
  <c r="M72" i="1"/>
  <c r="O71" i="1"/>
  <c r="P71" i="1"/>
  <c r="N71" i="1"/>
  <c r="M69" i="1"/>
  <c r="O68" i="1"/>
  <c r="P68" i="1"/>
  <c r="N68" i="1"/>
  <c r="M66" i="1"/>
  <c r="O65" i="1"/>
  <c r="P65" i="1"/>
  <c r="N65" i="1"/>
  <c r="M64" i="1"/>
  <c r="O63" i="1"/>
  <c r="P63" i="1"/>
  <c r="N63" i="1"/>
  <c r="M62" i="1"/>
  <c r="O61" i="1"/>
  <c r="P61" i="1"/>
  <c r="N61" i="1"/>
  <c r="M58" i="1"/>
  <c r="M59" i="1"/>
  <c r="M57" i="1"/>
  <c r="O56" i="1"/>
  <c r="P56" i="1"/>
  <c r="N56" i="1"/>
  <c r="M54" i="1"/>
  <c r="O53" i="1"/>
  <c r="O52" i="1" s="1"/>
  <c r="P53" i="1"/>
  <c r="P52" i="1" s="1"/>
  <c r="N53" i="1"/>
  <c r="N52" i="1" s="1"/>
  <c r="M52" i="1" s="1"/>
  <c r="M51" i="1"/>
  <c r="O50" i="1"/>
  <c r="P50" i="1"/>
  <c r="N50" i="1"/>
  <c r="M49" i="1"/>
  <c r="O48" i="1"/>
  <c r="P48" i="1"/>
  <c r="N48" i="1"/>
  <c r="O46" i="1"/>
  <c r="P46" i="1"/>
  <c r="N46" i="1"/>
  <c r="M45" i="1"/>
  <c r="O44" i="1"/>
  <c r="P44" i="1"/>
  <c r="N44" i="1"/>
  <c r="M43" i="1"/>
  <c r="O42" i="1"/>
  <c r="P42" i="1"/>
  <c r="N42" i="1"/>
  <c r="M41" i="1"/>
  <c r="O40" i="1"/>
  <c r="P40" i="1"/>
  <c r="N40" i="1"/>
  <c r="M39" i="1"/>
  <c r="O38" i="1"/>
  <c r="P38" i="1"/>
  <c r="N38" i="1"/>
  <c r="M37" i="1"/>
  <c r="O36" i="1"/>
  <c r="P36" i="1"/>
  <c r="N36" i="1"/>
  <c r="M34" i="1"/>
  <c r="O33" i="1"/>
  <c r="P33" i="1"/>
  <c r="N33" i="1"/>
  <c r="M30" i="1"/>
  <c r="M31" i="1"/>
  <c r="M32" i="1"/>
  <c r="M29" i="1"/>
  <c r="O28" i="1"/>
  <c r="P28" i="1"/>
  <c r="N28" i="1"/>
  <c r="M27" i="1"/>
  <c r="O26" i="1"/>
  <c r="P26" i="1"/>
  <c r="N26" i="1"/>
  <c r="M24" i="1"/>
  <c r="M23" i="1"/>
  <c r="N7" i="1"/>
  <c r="N6" i="1" s="1"/>
  <c r="M6" i="1" s="1"/>
  <c r="M8" i="1"/>
  <c r="M25" i="1" l="1"/>
  <c r="M74" i="1"/>
  <c r="M77" i="1"/>
  <c r="M71" i="1"/>
  <c r="M68" i="1"/>
  <c r="M65" i="1"/>
  <c r="M63" i="1"/>
  <c r="M53" i="1"/>
  <c r="M56" i="1"/>
  <c r="M61" i="1"/>
  <c r="M50" i="1"/>
  <c r="M48" i="1"/>
  <c r="M46" i="1"/>
  <c r="M44" i="1"/>
  <c r="M42" i="1"/>
  <c r="M40" i="1"/>
  <c r="M38" i="1"/>
  <c r="M36" i="1"/>
  <c r="M28" i="1"/>
  <c r="M33" i="1"/>
  <c r="M26" i="1"/>
  <c r="M7" i="1"/>
  <c r="P10" i="1" l="1"/>
  <c r="P9" i="1" s="1"/>
  <c r="O10" i="1" l="1"/>
  <c r="O9" i="1" s="1"/>
  <c r="N10" i="1"/>
  <c r="N9" i="1" s="1"/>
  <c r="M9" i="1" l="1"/>
  <c r="M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Serhii Hrankin</author>
  </authors>
  <commentList>
    <comment ref="K4" authorId="0" shapeId="0" xr:uid="{E2CA7180-378C-46A9-A457-70B8BDA2A2BC}">
      <text>
        <r>
          <rPr>
            <b/>
            <sz val="9"/>
            <color indexed="81"/>
            <rFont val="Tahoma"/>
            <family val="2"/>
            <charset val="204"/>
          </rPr>
          <t>*офіційна статистика, адміністративні дані органів державної влади та органів місцевого самоврядування, галузеві інформаційні системи, офіційні звіти, результати досліджень або інші достовірні джерела інформації</t>
        </r>
      </text>
    </comment>
  </commentList>
</comments>
</file>

<file path=xl/sharedStrings.xml><?xml version="1.0" encoding="utf-8"?>
<sst xmlns="http://schemas.openxmlformats.org/spreadsheetml/2006/main" count="413" uniqueCount="161">
  <si>
    <t>Напрям публічного інвестування, перелік діючих проєктів у межах напряму та інформація для проєктів, котрі необхідно розробити для досягнення цільових показників за напрямом</t>
  </si>
  <si>
    <t>Джерело даних показника*</t>
  </si>
  <si>
    <t>в тому числі по роках</t>
  </si>
  <si>
    <t>на кінець 2027 р.</t>
  </si>
  <si>
    <t>на кінець 2028 р.</t>
  </si>
  <si>
    <t>на кінець 2029 р.</t>
  </si>
  <si>
    <t>2027 рік</t>
  </si>
  <si>
    <t>2028 рік</t>
  </si>
  <si>
    <t>2029 рік</t>
  </si>
  <si>
    <t>Найменування цільового показника</t>
  </si>
  <si>
    <t>Відповідність стратегічним документам</t>
  </si>
  <si>
    <t>Базове значення показника (%)</t>
  </si>
  <si>
    <t>Цільове значення показника (%)</t>
  </si>
  <si>
    <t>Планове значення 
(%)</t>
  </si>
  <si>
    <t>Державній стратегії регіонального розвитку на 2021-2027 роки
(так / ні)</t>
  </si>
  <si>
    <t>Стратегії розвитку Харківської області на 2021-2027 роки
(так / ні)</t>
  </si>
  <si>
    <t>Стратегії розвитку Лозівської міської територіальної громади на 2025-2027 роки
(так / ні)</t>
  </si>
  <si>
    <t>Орієнтовні фінансові потреби, грн.</t>
  </si>
  <si>
    <t>ОСНОВНІ НАПРЯМИ ПУБЛІЧНОГО ІНВЕСТУВАННЯ
Лозівської міської територіальної громади Лозівського району Харківської області на 2027-2029 роки</t>
  </si>
  <si>
    <t>Сергій ГРАНКІН</t>
  </si>
  <si>
    <t>Начальник управління економіки міської ради</t>
  </si>
  <si>
    <t xml:space="preserve">Галузь (сектор) публічного інвестування – </t>
  </si>
  <si>
    <t>КУЛЬТУРА ТА ІНФОРМАЦІЯ</t>
  </si>
  <si>
    <t>Управління культури Лозівської міської ради Харківської області (Лозівський міський Палац культури)</t>
  </si>
  <si>
    <t xml:space="preserve">Підсектор галузі (сектору) публічного інвестування – </t>
  </si>
  <si>
    <t>Культурні послуги</t>
  </si>
  <si>
    <t>Відновлення доступу громадян до якісних культурних послуг шляхом відновлення пошкоджених об'єктів культури</t>
  </si>
  <si>
    <t>Частка відновлених закладів культури, пошкоджених внаслідок збройної агресії російської федерації.</t>
  </si>
  <si>
    <t>Адміністративні дані</t>
  </si>
  <si>
    <t>ОХОРОНА ЗДОРОВ’Я</t>
  </si>
  <si>
    <t>Спеціалізована медична допомога</t>
  </si>
  <si>
    <t>Напрям № 1. Забезпечення універсального доступу населення до якісних медичних послуг та інструментів реалізації права на здоров’я</t>
  </si>
  <si>
    <t>Частка приміщень стаціонарних відділень, приведених у відповідність до сучасних вимог надання спеціалізованої медичної допомоги</t>
  </si>
  <si>
    <t>Адміністративні дані КНП «Лозівське ТМО»</t>
  </si>
  <si>
    <t>Напрям № 2. Облаштування безпечних умов у закладах охорони здоров’я</t>
  </si>
  <si>
    <t>Частка структурних підрозділів КНП «Лозівське ТМО», забезпечених захисними спорудами цивільного захисту</t>
  </si>
  <si>
    <t>Адміністративні дані КНП «Лозівське ТМО», фонд захисних споруд</t>
  </si>
  <si>
    <t>Напрям № 3. Забезпечення доступу до якісної медичної допомоги шляхом розбудови й модернізації об’єктів медичної інфраструктури</t>
  </si>
  <si>
    <t>Частка об’єктів КНП «Лозівське ТМО», доступних для осіб з інвалідністю та інших маломобільних груп населення відповідно до ДБН В.2.2-40:2018</t>
  </si>
  <si>
    <t>Адміністративні дані КНП «Лозівське ТМО», акти обстеження доступності</t>
  </si>
  <si>
    <t>Напрям № 5. Розвиток систем оповіщення та інформування у закладах охорони здоров’я</t>
  </si>
  <si>
    <t>Частка об’єктів КНП «Лозівське ТМО», обладнаних автоматизованими системами оповіщення та управління евакуацією</t>
  </si>
  <si>
    <t>Адміністративні дані КНП «Лозівське ТМО», акти введення в експлуатацію</t>
  </si>
  <si>
    <t>Напрям № 6. Підвищення енергоефективності та розвиток розподіленої генерації електроенергії в закладах охорони здоров’я</t>
  </si>
  <si>
    <t>Частка електроенергії власної генерації у загальному обсязі споживання закладами КНП «Лозівське ТМО»</t>
  </si>
  <si>
    <t>Дані енергомоніторингу КНП «Лозівське ТМО», рахунки постачальників</t>
  </si>
  <si>
    <t>Розбудова та модернізація системи охорони здоров’я</t>
  </si>
  <si>
    <t>СОЦІАЛЬНА СФЕРА</t>
  </si>
  <si>
    <t>Права та інтереси дітей</t>
  </si>
  <si>
    <t>Внутрішня звітність</t>
  </si>
  <si>
    <t>Розвиток реабілітаційної та підтримувальної інфраструктури</t>
  </si>
  <si>
    <t xml:space="preserve">Частка відремонтованих будівель комунальної установи Комунальна установа "Центр комплексної реабілітації для осіб з інвалідністю "Сяйво життя" Лозівської міської ради Харківської області </t>
  </si>
  <si>
    <t>Звітність комунальної установи "ЦКРОІ "Сяйво життя"</t>
  </si>
  <si>
    <t>Надання соціальних послуг</t>
  </si>
  <si>
    <t>Соціальні послуги та формування інклюзивного суспільства</t>
  </si>
  <si>
    <t xml:space="preserve">Частка відремонтованих будівель комунального закладу Територіального центру соціального обслуговування (надання соціальних послуг) Лозівської міської ради </t>
  </si>
  <si>
    <t>Звітність комунальної установи Територіального центру</t>
  </si>
  <si>
    <t>ГРОМАДСЬКА БЕЗПЕКА</t>
  </si>
  <si>
    <t>Впровадження систем оповіщення та інформування населення про загрозу виникнення або виникнення надзвичайних ситуацій</t>
  </si>
  <si>
    <t>Частка місцевих автоматизованих систем централізованого оповіщення, які будуть побудовані</t>
  </si>
  <si>
    <t>Статистичні дані</t>
  </si>
  <si>
    <t>ДОВКІЛЛЯ</t>
  </si>
  <si>
    <t>Охорона вод, розвитку водного господарства, протипаводкового захисту,централізованого водопостачання,управління,використання та відтворення поверхневих водних ресурсів</t>
  </si>
  <si>
    <t>Забезпечення сільских населених пунктів централізованим водопостачанням</t>
  </si>
  <si>
    <t>Рівень забезпечення мешканців громади  централізованим водопостачанням</t>
  </si>
  <si>
    <t>ЕНЕРГЕТИКА</t>
  </si>
  <si>
    <t>Відновлювальні джерела енергії та альтернативні види палива</t>
  </si>
  <si>
    <t>Розвиток та модернізація потужностей відновлювальної енергетики</t>
  </si>
  <si>
    <t xml:space="preserve">Рівень оновлення та розвитку об'єктів відновлювальної енергетики </t>
  </si>
  <si>
    <t>Аналітичні дані</t>
  </si>
  <si>
    <t>ЖИТЛО</t>
  </si>
  <si>
    <t>Відновлення житла</t>
  </si>
  <si>
    <t>Створення фонду  соціального   житла</t>
  </si>
  <si>
    <t>Офіційні джерела інформації</t>
  </si>
  <si>
    <t>Рівень забезпечення соціальним житлом домогосподарств, які потребують такого житла</t>
  </si>
  <si>
    <t>Відновлення багатоквартирних будинків, пошкоджених внаслідок збройної агресії рф</t>
  </si>
  <si>
    <t>Частка відновлювальних об'єктів</t>
  </si>
  <si>
    <t xml:space="preserve">Офіційні дані </t>
  </si>
  <si>
    <t>Створення та розвиток соціального орендного  житла</t>
  </si>
  <si>
    <t>МУНІЦИПАЛЬНА ІНФРАСТРУКТУРА ТА ПОСЛУГИ</t>
  </si>
  <si>
    <t>Містобудування та благоустрій</t>
  </si>
  <si>
    <t>Будівництво місць почесних поховань для поховань померлих (загиблих) військовослужбовців</t>
  </si>
  <si>
    <t>Частка завершених будівництвом місць почесних поховань</t>
  </si>
  <si>
    <t>Відновлення, модернізація та захист об’єктів критичної інфраструктури для забезпечення їх стійкості до загроз та безперервності надання життєво важливих послуг</t>
  </si>
  <si>
    <t>Захисні споруди об'єктів інфраструктури</t>
  </si>
  <si>
    <t>Частка захищених  об'єктів інфраструктури</t>
  </si>
  <si>
    <t xml:space="preserve">Розбудова та відновлення  інфраструктури субнаціональних органів влади </t>
  </si>
  <si>
    <t xml:space="preserve">Розбудова та відновлення муніципальної інфраструктури субнаціональних органів влади </t>
  </si>
  <si>
    <t>Управління побутовими відходами</t>
  </si>
  <si>
    <t>Розбудова системи збирання, перевезення, відновлення та видалення побутових відходів</t>
  </si>
  <si>
    <t>Рівень охоплення населення послугою з управління побутовими відходами</t>
  </si>
  <si>
    <t>Водопостачання та водовідведення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</si>
  <si>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</si>
  <si>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Теплопостачання</t>
  </si>
  <si>
    <t>Відновлення, модернізація та розвиток систем централізованого та децентралізованого теплопостачання</t>
  </si>
  <si>
    <t>Містобудування, благоустрій</t>
  </si>
  <si>
    <t>Частка модернізованих котелень</t>
  </si>
  <si>
    <t>Підвищення енергоефективності в громадських будівлях</t>
  </si>
  <si>
    <t>Частка будівель, які планується термомодернізувати</t>
  </si>
  <si>
    <t xml:space="preserve">Розбудова та відновлення інфраструктури субнаціональних органів влади </t>
  </si>
  <si>
    <t>Комплексне відновлення населених пунктів</t>
  </si>
  <si>
    <t xml:space="preserve">Рівень відновлення  інфраструктури громади (критичної, транспортної інфраструктури та житлового фонду) </t>
  </si>
  <si>
    <t xml:space="preserve">Забезпечення доступу до якісної медичної допомоги шляхом розбудови й модернізації об'єктів медичної інфраструктури </t>
  </si>
  <si>
    <t>Розбудова мережі стаціонарних реабілітаційних відділень</t>
  </si>
  <si>
    <t>Медичні статистичні дані</t>
  </si>
  <si>
    <t>ОСВІТА І НАУКА</t>
  </si>
  <si>
    <t>Освіта</t>
  </si>
  <si>
    <t xml:space="preserve"> Житлові простори: розвиток та модернізація пансіонів та гуртожитків закладів освіти</t>
  </si>
  <si>
    <t>Сучасний освітній простір та якісний зміст: лабораторії, майстерні, кабінети тощо</t>
  </si>
  <si>
    <t xml:space="preserve"> Створення умов для рівного доступу до освіти шляхом розвитку інфраструктури перевезень </t>
  </si>
  <si>
    <t xml:space="preserve">Звітність </t>
  </si>
  <si>
    <t>Підвищення рівня протипожежної безпеки в закладах та установах освіти</t>
  </si>
  <si>
    <t>Енергоефективність та енергонезалежність будівель закладів та установ освіти</t>
  </si>
  <si>
    <t>Реконструкція, відновлення, ремонт та нове будівництво інфраструктури закладів освіти</t>
  </si>
  <si>
    <t>СПОРТ, ФІЗИЧНЕ ТА МОЛОДІЖНЕ ВИХОВАННЯ</t>
  </si>
  <si>
    <t>Спорт та фізичне виховання</t>
  </si>
  <si>
    <t>Створення та розвиток мережі об’єктів спортивної інфраструктури з урахуванням вимог доступності та безпеки</t>
  </si>
  <si>
    <t>Розроблення та оновлення містобудівної документації</t>
  </si>
  <si>
    <t>так</t>
  </si>
  <si>
    <t>Рівень охоплення містобудівною документацією населених пунктів громади</t>
  </si>
  <si>
    <t>Управління житлово-комунального господарства та будівництва Лозівської міської ради Харківської області</t>
  </si>
  <si>
    <t>Виконавчий комітет Лозівської міської ради Харківської області</t>
  </si>
  <si>
    <t>Управління освіти, молоді та спорту Лозівської міської ради Харківської області</t>
  </si>
  <si>
    <t>Управління праці та соціального захисту населення Лозівської міської ради Харківської області (Комунальна установа «Центр комплексної реабілітації для осіб з інвалідністю «Сяйво життя» Лозівської міської ради Харківської області)</t>
  </si>
  <si>
    <t>Управління праці та соціального захисту населення Лозівської міської ради Харківської області (Територіальний центр соціального обслуговування Лозівської міської ради Харківської області)</t>
  </si>
  <si>
    <t>Служба у справах дітей Лозівської міської ради Харківської області</t>
  </si>
  <si>
    <t>Розвиток житлової інфраструктури соціальної підтримки та інтеграції вразливих груп</t>
  </si>
  <si>
    <t>Облаштування захисних споруд цивільного захисту (укриттів) у ЗЗСО</t>
  </si>
  <si>
    <t>Частка облаштованих захисних споруд цивільного захисту у ЗЗСО, які будуть реалізовані за кошти державного бюджету</t>
  </si>
  <si>
    <t>Облаштування захисних споруд цивільного захисту (укриттів) у ЗДО</t>
  </si>
  <si>
    <t>Частка облаштованих захисних споруд цивільного захисту у ЗДО, які будуть реалізовані за кошти державного бюджету</t>
  </si>
  <si>
    <t>Забеспечення доступу до якісного та безпечного харчування у ЗЗСО шляхом розвитку сучасної інфраструктури ідалень (харчоблоків)</t>
  </si>
  <si>
    <t>Частка модернізованих їдалень (харчоблоків) у ЗЗСО</t>
  </si>
  <si>
    <t>Забеспечення доступу до якісного та безпечного харчування у ЗДО шляхом розвитку сучасної інфраструктури ідалень (харчоблоків)</t>
  </si>
  <si>
    <t>Частка модернізованих їдалень (харчоблоків) у ЗДО</t>
  </si>
  <si>
    <t>Звітність</t>
  </si>
  <si>
    <t>х</t>
  </si>
  <si>
    <t>ВСЬОГО:</t>
  </si>
  <si>
    <t>Розбудова та модернізація системи охорона здоров'я / Реабілітаційна допомога</t>
  </si>
  <si>
    <t>Первинна медична допомога</t>
  </si>
  <si>
    <t>Створення якісних та комфортних умов у амбулаторіях загальної практики сімейної медицини та фельдшерсько-акушерських пунктах</t>
  </si>
  <si>
    <t>Частка охоплених капітальними ремонтами структурних підрозділів закладу первинної медичної допомоги</t>
  </si>
  <si>
    <t xml:space="preserve">Облікові данні </t>
  </si>
  <si>
    <t>Виконавчий комітет Лозівської міської ради Харківської області (КНП "Лозівський ЦПМСД")</t>
  </si>
  <si>
    <t>Виконавчий комітет Лозівської міської ради Харківської області (КНП "Лозівське ТМО")</t>
  </si>
  <si>
    <t>Граничний сукупний обсяг публічних інвестицій на  середньостроковий період на галузь (сектор), грн.</t>
  </si>
  <si>
    <t>Відповідальний за галуь (сектор) публічного інвестування:</t>
  </si>
  <si>
    <t>Додаток до Середньострокового плану пріоритетних
публічних інвестицій Лозівської міської
територіальної громади Лозівського району Харківський на 2026 - 2028 роки</t>
  </si>
  <si>
    <t>Частка квартир придбаних для дітей-сиріт та дітей позбавлених батьківського піклування</t>
  </si>
  <si>
    <t>Частка охоплення населення якісними медичними послугами</t>
  </si>
  <si>
    <t>Частка забезпечення ліцеїстів місцями проживання у гуртожитку</t>
  </si>
  <si>
    <t>Частка навчальних кабінетів у закладах загальної середньої освіти, які забезпечені сучасним обладнанням для реалізації Державного стандарту базової середньої освіти</t>
  </si>
  <si>
    <t>Частка дітей, які отримають доступ до якісної освіти за рахунок підвозу</t>
  </si>
  <si>
    <t>Частка закладів, у яких створено безпечний освітній простір</t>
  </si>
  <si>
    <t>Частка закладів освіти, в яких проведена термомодернізація, утеплення будівель та впроваджені енергоощадні технології</t>
  </si>
  <si>
    <t>Частка відновлених, відремонтованих та побудованих закладів освіти</t>
  </si>
  <si>
    <t>Частка охоплення населення якісною реабілітаційною допомогою</t>
  </si>
  <si>
    <t>Частка завершених безбар'єрних маршрутів</t>
  </si>
  <si>
    <t>Рівень забезпечення мешканців громади питною водою</t>
  </si>
  <si>
    <t>Частка основних спортивних споруд, які будуть реконструьовані</t>
  </si>
  <si>
    <t>Облікові дані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</si>
</sst>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2"/>
      <color theme="1"/>
      <name val="Aptos Narrow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0CBF3"/>
        <bgColor rgb="FF60CBF3"/>
      </patternFill>
    </fill>
    <fill>
      <patternFill patternType="solid">
        <fgColor rgb="FFCAEDFB"/>
        <bgColor rgb="FFCAEDFB"/>
      </patternFill>
    </fill>
    <fill>
      <patternFill patternType="solid">
        <fgColor theme="5" tint="0.79998168889431442"/>
        <bgColor rgb="FF60CBF3"/>
      </patternFill>
    </fill>
    <fill>
      <patternFill patternType="solid">
        <fgColor theme="9" tint="0.79998168889431442"/>
        <bgColor rgb="FFCAEDFB"/>
      </patternFill>
    </fill>
    <fill>
      <patternFill patternType="solid">
        <fgColor theme="7" tint="0.39997558519241921"/>
        <bgColor rgb="FFCAEDFB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2" fillId="0" borderId="0" xfId="0" applyFont="1"/>
    <xf numFmtId="0" fontId="1" fillId="2" borderId="7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justify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6" borderId="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6" borderId="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3" fontId="2" fillId="5" borderId="1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3" fontId="1" fillId="0" borderId="13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3" fontId="2" fillId="5" borderId="17" xfId="0" applyNumberFormat="1" applyFont="1" applyFill="1" applyBorder="1" applyAlignment="1">
      <alignment vertic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3" xfId="0" applyFon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3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5" xfId="0" applyFont="1" applyBorder="1"/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3" fontId="2" fillId="5" borderId="16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tabSelected="1" view="pageBreakPreview" zoomScale="60" zoomScaleNormal="70" workbookViewId="0"/>
  </sheetViews>
  <sheetFormatPr defaultColWidth="11.25" defaultRowHeight="15" customHeight="1" x14ac:dyDescent="0.35"/>
  <cols>
    <col min="1" max="1" width="37.83203125" style="1" customWidth="1"/>
    <col min="2" max="2" width="17.75" style="1" customWidth="1"/>
    <col min="3" max="3" width="17.33203125" style="1" customWidth="1"/>
    <col min="4" max="4" width="16.08203125" style="1" customWidth="1"/>
    <col min="5" max="5" width="16.33203125" style="1" customWidth="1"/>
    <col min="6" max="7" width="9.1640625" style="1" customWidth="1"/>
    <col min="8" max="10" width="6.83203125" style="1" customWidth="1"/>
    <col min="11" max="12" width="11.9140625" style="1" customWidth="1"/>
    <col min="13" max="16" width="15.6640625" style="1" customWidth="1"/>
    <col min="17" max="16384" width="11.25" style="1"/>
  </cols>
  <sheetData>
    <row r="1" spans="1:16" ht="63.5" customHeight="1" x14ac:dyDescent="0.35">
      <c r="M1" s="54" t="s">
        <v>147</v>
      </c>
      <c r="N1" s="55"/>
      <c r="O1" s="55"/>
      <c r="P1" s="55"/>
    </row>
    <row r="2" spans="1:16" ht="41.25" customHeight="1" x14ac:dyDescent="0.35">
      <c r="A2" s="56" t="s">
        <v>18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15.75" customHeight="1" x14ac:dyDescent="0.35"/>
    <row r="4" spans="1:16" ht="30.75" customHeight="1" x14ac:dyDescent="0.35">
      <c r="A4" s="57" t="s">
        <v>0</v>
      </c>
      <c r="B4" s="60" t="s">
        <v>10</v>
      </c>
      <c r="C4" s="61"/>
      <c r="D4" s="62"/>
      <c r="E4" s="57" t="s">
        <v>9</v>
      </c>
      <c r="F4" s="57" t="s">
        <v>11</v>
      </c>
      <c r="G4" s="57" t="s">
        <v>13</v>
      </c>
      <c r="H4" s="51" t="s">
        <v>12</v>
      </c>
      <c r="I4" s="52"/>
      <c r="J4" s="53"/>
      <c r="K4" s="57" t="s">
        <v>1</v>
      </c>
      <c r="L4" s="57" t="s">
        <v>145</v>
      </c>
      <c r="M4" s="57" t="s">
        <v>17</v>
      </c>
      <c r="N4" s="51" t="s">
        <v>2</v>
      </c>
      <c r="O4" s="52"/>
      <c r="P4" s="53"/>
    </row>
    <row r="5" spans="1:16" ht="145" customHeight="1" x14ac:dyDescent="0.35">
      <c r="A5" s="63"/>
      <c r="B5" s="2" t="s">
        <v>14</v>
      </c>
      <c r="C5" s="2" t="s">
        <v>15</v>
      </c>
      <c r="D5" s="2" t="s">
        <v>16</v>
      </c>
      <c r="E5" s="58"/>
      <c r="F5" s="59"/>
      <c r="G5" s="58"/>
      <c r="H5" s="19" t="s">
        <v>3</v>
      </c>
      <c r="I5" s="19" t="s">
        <v>4</v>
      </c>
      <c r="J5" s="19" t="s">
        <v>5</v>
      </c>
      <c r="K5" s="58"/>
      <c r="L5" s="59"/>
      <c r="M5" s="63"/>
      <c r="N5" s="2" t="s">
        <v>6</v>
      </c>
      <c r="O5" s="2" t="s">
        <v>7</v>
      </c>
      <c r="P5" s="2" t="s">
        <v>8</v>
      </c>
    </row>
    <row r="6" spans="1:16" ht="31" x14ac:dyDescent="0.35">
      <c r="A6" s="4" t="s">
        <v>21</v>
      </c>
      <c r="B6" s="48" t="s">
        <v>57</v>
      </c>
      <c r="C6" s="48"/>
      <c r="D6" s="48"/>
      <c r="E6" s="64" t="s">
        <v>146</v>
      </c>
      <c r="F6" s="65"/>
      <c r="G6" s="65"/>
      <c r="H6" s="65"/>
      <c r="I6" s="65"/>
      <c r="J6" s="65"/>
      <c r="K6" s="66"/>
      <c r="L6" s="73">
        <v>270000</v>
      </c>
      <c r="M6" s="26">
        <f t="shared" ref="M6:M11" si="0">SUM(N6:P6)</f>
        <v>57156800</v>
      </c>
      <c r="N6" s="24">
        <f>N7</f>
        <v>25614130</v>
      </c>
      <c r="O6" s="24">
        <f t="shared" ref="O6:P6" si="1">O7</f>
        <v>21908370</v>
      </c>
      <c r="P6" s="24">
        <f t="shared" si="1"/>
        <v>9634300</v>
      </c>
    </row>
    <row r="7" spans="1:16" ht="50.5" customHeight="1" x14ac:dyDescent="0.35">
      <c r="A7" s="5" t="s">
        <v>24</v>
      </c>
      <c r="B7" s="49" t="s">
        <v>53</v>
      </c>
      <c r="C7" s="49"/>
      <c r="D7" s="49"/>
      <c r="E7" s="67" t="s">
        <v>120</v>
      </c>
      <c r="F7" s="68"/>
      <c r="G7" s="68"/>
      <c r="H7" s="68"/>
      <c r="I7" s="68"/>
      <c r="J7" s="68"/>
      <c r="K7" s="69"/>
      <c r="L7" s="43"/>
      <c r="M7" s="27">
        <f t="shared" si="0"/>
        <v>57156800</v>
      </c>
      <c r="N7" s="18">
        <f>SUM(N8:N8)</f>
        <v>25614130</v>
      </c>
      <c r="O7" s="18">
        <f t="shared" ref="O7:P7" si="2">SUM(O8:O8)</f>
        <v>21908370</v>
      </c>
      <c r="P7" s="18">
        <f t="shared" si="2"/>
        <v>9634300</v>
      </c>
    </row>
    <row r="8" spans="1:16" s="6" customFormat="1" ht="108.5" x14ac:dyDescent="0.35">
      <c r="A8" s="13" t="s">
        <v>58</v>
      </c>
      <c r="B8" s="8" t="s">
        <v>118</v>
      </c>
      <c r="C8" s="8" t="s">
        <v>118</v>
      </c>
      <c r="D8" s="8" t="s">
        <v>118</v>
      </c>
      <c r="E8" s="29" t="s">
        <v>59</v>
      </c>
      <c r="F8" s="29">
        <v>0</v>
      </c>
      <c r="G8" s="29">
        <v>100</v>
      </c>
      <c r="H8" s="29">
        <v>50</v>
      </c>
      <c r="I8" s="29">
        <v>75</v>
      </c>
      <c r="J8" s="29">
        <v>100</v>
      </c>
      <c r="K8" s="29" t="s">
        <v>60</v>
      </c>
      <c r="L8" s="41" t="s">
        <v>136</v>
      </c>
      <c r="M8" s="12">
        <f t="shared" si="0"/>
        <v>57156800</v>
      </c>
      <c r="N8" s="12">
        <v>25614130</v>
      </c>
      <c r="O8" s="12">
        <v>21908370</v>
      </c>
      <c r="P8" s="12">
        <v>9634300</v>
      </c>
    </row>
    <row r="9" spans="1:16" ht="31" customHeight="1" x14ac:dyDescent="0.35">
      <c r="A9" s="4" t="s">
        <v>21</v>
      </c>
      <c r="B9" s="48" t="s">
        <v>105</v>
      </c>
      <c r="C9" s="48"/>
      <c r="D9" s="48"/>
      <c r="E9" s="64" t="s">
        <v>146</v>
      </c>
      <c r="F9" s="65"/>
      <c r="G9" s="65"/>
      <c r="H9" s="65"/>
      <c r="I9" s="65"/>
      <c r="J9" s="65"/>
      <c r="K9" s="66"/>
      <c r="L9" s="73">
        <v>1830000</v>
      </c>
      <c r="M9" s="26">
        <f t="shared" si="0"/>
        <v>3655742853.1399999</v>
      </c>
      <c r="N9" s="24">
        <f>N10</f>
        <v>1411691338.0999999</v>
      </c>
      <c r="O9" s="24">
        <f t="shared" ref="O9:P9" si="3">O10</f>
        <v>1512762101.6199999</v>
      </c>
      <c r="P9" s="24">
        <f t="shared" si="3"/>
        <v>731289413.42000008</v>
      </c>
    </row>
    <row r="10" spans="1:16" ht="50.5" customHeight="1" x14ac:dyDescent="0.35">
      <c r="A10" s="5" t="s">
        <v>24</v>
      </c>
      <c r="B10" s="49" t="s">
        <v>106</v>
      </c>
      <c r="C10" s="49"/>
      <c r="D10" s="49"/>
      <c r="E10" s="67" t="s">
        <v>122</v>
      </c>
      <c r="F10" s="68"/>
      <c r="G10" s="68"/>
      <c r="H10" s="68"/>
      <c r="I10" s="68"/>
      <c r="J10" s="68"/>
      <c r="K10" s="69"/>
      <c r="L10" s="43"/>
      <c r="M10" s="27">
        <f t="shared" si="0"/>
        <v>3655742853.1399999</v>
      </c>
      <c r="N10" s="18">
        <f>SUM(N11:N20)</f>
        <v>1411691338.0999999</v>
      </c>
      <c r="O10" s="18">
        <f t="shared" ref="O10:P10" si="4">SUM(O11:O20)</f>
        <v>1512762101.6199999</v>
      </c>
      <c r="P10" s="18">
        <f t="shared" si="4"/>
        <v>731289413.42000008</v>
      </c>
    </row>
    <row r="11" spans="1:16" s="6" customFormat="1" ht="63" customHeight="1" x14ac:dyDescent="0.35">
      <c r="A11" s="13" t="s">
        <v>127</v>
      </c>
      <c r="B11" s="8" t="s">
        <v>118</v>
      </c>
      <c r="C11" s="8" t="s">
        <v>118</v>
      </c>
      <c r="D11" s="8" t="s">
        <v>118</v>
      </c>
      <c r="E11" s="28" t="s">
        <v>128</v>
      </c>
      <c r="F11" s="28">
        <v>35.299999999999997</v>
      </c>
      <c r="G11" s="28">
        <v>55.9</v>
      </c>
      <c r="H11" s="28">
        <v>41.2</v>
      </c>
      <c r="I11" s="28">
        <v>44.1</v>
      </c>
      <c r="J11" s="28">
        <v>55.9</v>
      </c>
      <c r="K11" s="30" t="s">
        <v>110</v>
      </c>
      <c r="L11" s="42" t="s">
        <v>136</v>
      </c>
      <c r="M11" s="32">
        <f t="shared" si="0"/>
        <v>913599897.24000001</v>
      </c>
      <c r="N11" s="12">
        <v>410000000</v>
      </c>
      <c r="O11" s="12">
        <v>206799948.62</v>
      </c>
      <c r="P11" s="12">
        <v>296799948.62</v>
      </c>
    </row>
    <row r="12" spans="1:16" s="6" customFormat="1" ht="63" customHeight="1" x14ac:dyDescent="0.35">
      <c r="A12" s="13" t="s">
        <v>129</v>
      </c>
      <c r="B12" s="8" t="s">
        <v>118</v>
      </c>
      <c r="C12" s="8" t="s">
        <v>118</v>
      </c>
      <c r="D12" s="8" t="s">
        <v>118</v>
      </c>
      <c r="E12" s="7" t="s">
        <v>130</v>
      </c>
      <c r="F12" s="7">
        <v>80</v>
      </c>
      <c r="G12" s="7">
        <v>100</v>
      </c>
      <c r="H12" s="7">
        <v>80</v>
      </c>
      <c r="I12" s="7">
        <v>80</v>
      </c>
      <c r="J12" s="7">
        <v>100</v>
      </c>
      <c r="K12" s="31" t="s">
        <v>110</v>
      </c>
      <c r="L12" s="42" t="s">
        <v>136</v>
      </c>
      <c r="M12" s="32">
        <f t="shared" ref="M12:M20" si="5">SUM(N12:P12)</f>
        <v>541890000</v>
      </c>
      <c r="N12" s="12">
        <v>0</v>
      </c>
      <c r="O12" s="12">
        <v>270945000</v>
      </c>
      <c r="P12" s="12">
        <v>270945000</v>
      </c>
    </row>
    <row r="13" spans="1:16" s="6" customFormat="1" ht="63" customHeight="1" x14ac:dyDescent="0.35">
      <c r="A13" s="13" t="s">
        <v>131</v>
      </c>
      <c r="B13" s="8" t="s">
        <v>118</v>
      </c>
      <c r="C13" s="8" t="s">
        <v>118</v>
      </c>
      <c r="D13" s="8" t="s">
        <v>118</v>
      </c>
      <c r="E13" s="7" t="s">
        <v>132</v>
      </c>
      <c r="F13" s="7">
        <v>11.8</v>
      </c>
      <c r="G13" s="7">
        <v>44.1</v>
      </c>
      <c r="H13" s="7">
        <v>26.5</v>
      </c>
      <c r="I13" s="7">
        <v>38.200000000000003</v>
      </c>
      <c r="J13" s="7">
        <v>44.1</v>
      </c>
      <c r="K13" s="31" t="s">
        <v>110</v>
      </c>
      <c r="L13" s="42" t="s">
        <v>136</v>
      </c>
      <c r="M13" s="32">
        <f t="shared" si="5"/>
        <v>253607946.69999999</v>
      </c>
      <c r="N13" s="12">
        <v>119291338.09999999</v>
      </c>
      <c r="O13" s="12">
        <v>96001977.400000006</v>
      </c>
      <c r="P13" s="12">
        <v>38314631.200000003</v>
      </c>
    </row>
    <row r="14" spans="1:16" s="6" customFormat="1" ht="63" customHeight="1" x14ac:dyDescent="0.35">
      <c r="A14" s="13" t="s">
        <v>133</v>
      </c>
      <c r="B14" s="8" t="s">
        <v>118</v>
      </c>
      <c r="C14" s="8" t="s">
        <v>118</v>
      </c>
      <c r="D14" s="8" t="s">
        <v>118</v>
      </c>
      <c r="E14" s="7" t="s">
        <v>134</v>
      </c>
      <c r="F14" s="7">
        <v>0</v>
      </c>
      <c r="G14" s="7">
        <v>86.7</v>
      </c>
      <c r="H14" s="7">
        <v>0</v>
      </c>
      <c r="I14" s="7">
        <v>73.3</v>
      </c>
      <c r="J14" s="7">
        <v>86.7</v>
      </c>
      <c r="K14" s="31" t="s">
        <v>110</v>
      </c>
      <c r="L14" s="42" t="s">
        <v>136</v>
      </c>
      <c r="M14" s="32">
        <f t="shared" si="5"/>
        <v>221681966</v>
      </c>
      <c r="N14" s="12">
        <v>0</v>
      </c>
      <c r="O14" s="12">
        <v>174752132.40000001</v>
      </c>
      <c r="P14" s="12">
        <v>46929833.599999994</v>
      </c>
    </row>
    <row r="15" spans="1:16" s="6" customFormat="1" ht="63" customHeight="1" x14ac:dyDescent="0.35">
      <c r="A15" s="13" t="s">
        <v>107</v>
      </c>
      <c r="B15" s="8" t="s">
        <v>118</v>
      </c>
      <c r="C15" s="8" t="s">
        <v>118</v>
      </c>
      <c r="D15" s="8" t="s">
        <v>118</v>
      </c>
      <c r="E15" s="7" t="s">
        <v>150</v>
      </c>
      <c r="F15" s="7">
        <v>0</v>
      </c>
      <c r="G15" s="7">
        <v>100</v>
      </c>
      <c r="H15" s="7">
        <v>0</v>
      </c>
      <c r="I15" s="7">
        <v>0</v>
      </c>
      <c r="J15" s="7">
        <v>100</v>
      </c>
      <c r="K15" s="31" t="s">
        <v>110</v>
      </c>
      <c r="L15" s="42" t="s">
        <v>136</v>
      </c>
      <c r="M15" s="32">
        <f t="shared" si="5"/>
        <v>124000000</v>
      </c>
      <c r="N15" s="12">
        <v>50000000</v>
      </c>
      <c r="O15" s="12">
        <v>50000000</v>
      </c>
      <c r="P15" s="12">
        <v>24000000</v>
      </c>
    </row>
    <row r="16" spans="1:16" s="6" customFormat="1" ht="63" customHeight="1" x14ac:dyDescent="0.35">
      <c r="A16" s="13" t="s">
        <v>108</v>
      </c>
      <c r="B16" s="8" t="s">
        <v>118</v>
      </c>
      <c r="C16" s="8" t="s">
        <v>118</v>
      </c>
      <c r="D16" s="8" t="s">
        <v>118</v>
      </c>
      <c r="E16" s="7" t="s">
        <v>151</v>
      </c>
      <c r="F16" s="7">
        <v>21</v>
      </c>
      <c r="G16" s="7">
        <v>43.2</v>
      </c>
      <c r="H16" s="7">
        <v>28.4</v>
      </c>
      <c r="I16" s="7">
        <v>35.799999999999997</v>
      </c>
      <c r="J16" s="7">
        <v>43.2</v>
      </c>
      <c r="K16" s="31" t="s">
        <v>110</v>
      </c>
      <c r="L16" s="42" t="s">
        <v>136</v>
      </c>
      <c r="M16" s="32">
        <f t="shared" si="5"/>
        <v>84700000</v>
      </c>
      <c r="N16" s="12">
        <v>32700000</v>
      </c>
      <c r="O16" s="12">
        <v>35000000</v>
      </c>
      <c r="P16" s="12">
        <v>17000000</v>
      </c>
    </row>
    <row r="17" spans="1:16" s="6" customFormat="1" ht="63" customHeight="1" x14ac:dyDescent="0.35">
      <c r="A17" s="13" t="s">
        <v>109</v>
      </c>
      <c r="B17" s="8" t="s">
        <v>118</v>
      </c>
      <c r="C17" s="8" t="s">
        <v>118</v>
      </c>
      <c r="D17" s="8" t="s">
        <v>118</v>
      </c>
      <c r="E17" s="7" t="s">
        <v>152</v>
      </c>
      <c r="F17" s="7">
        <v>67</v>
      </c>
      <c r="G17" s="7">
        <v>100</v>
      </c>
      <c r="H17" s="7">
        <v>77.400000000000006</v>
      </c>
      <c r="I17" s="7">
        <v>90.3</v>
      </c>
      <c r="J17" s="7">
        <v>100</v>
      </c>
      <c r="K17" s="31" t="s">
        <v>110</v>
      </c>
      <c r="L17" s="42" t="s">
        <v>136</v>
      </c>
      <c r="M17" s="32">
        <f t="shared" si="5"/>
        <v>44000000</v>
      </c>
      <c r="N17" s="12">
        <v>13200000</v>
      </c>
      <c r="O17" s="12">
        <v>13200000</v>
      </c>
      <c r="P17" s="12">
        <v>17600000</v>
      </c>
    </row>
    <row r="18" spans="1:16" s="6" customFormat="1" ht="63" customHeight="1" x14ac:dyDescent="0.35">
      <c r="A18" s="13" t="s">
        <v>111</v>
      </c>
      <c r="B18" s="8" t="s">
        <v>118</v>
      </c>
      <c r="C18" s="8" t="s">
        <v>118</v>
      </c>
      <c r="D18" s="8" t="s">
        <v>118</v>
      </c>
      <c r="E18" s="7" t="s">
        <v>153</v>
      </c>
      <c r="F18" s="7">
        <v>9</v>
      </c>
      <c r="G18" s="7">
        <v>36.4</v>
      </c>
      <c r="H18" s="7">
        <v>18.2</v>
      </c>
      <c r="I18" s="7">
        <v>27.3</v>
      </c>
      <c r="J18" s="7">
        <v>36.4</v>
      </c>
      <c r="K18" s="31" t="s">
        <v>110</v>
      </c>
      <c r="L18" s="42" t="s">
        <v>136</v>
      </c>
      <c r="M18" s="32">
        <f t="shared" si="5"/>
        <v>17200000</v>
      </c>
      <c r="N18" s="12">
        <v>7500000</v>
      </c>
      <c r="O18" s="12">
        <v>6000000</v>
      </c>
      <c r="P18" s="12">
        <v>3700000</v>
      </c>
    </row>
    <row r="19" spans="1:16" s="6" customFormat="1" ht="63" customHeight="1" x14ac:dyDescent="0.35">
      <c r="A19" s="13" t="s">
        <v>112</v>
      </c>
      <c r="B19" s="8" t="s">
        <v>118</v>
      </c>
      <c r="C19" s="8" t="s">
        <v>118</v>
      </c>
      <c r="D19" s="8" t="s">
        <v>118</v>
      </c>
      <c r="E19" s="7" t="s">
        <v>154</v>
      </c>
      <c r="F19" s="7">
        <v>1.8</v>
      </c>
      <c r="G19" s="7">
        <v>7.3</v>
      </c>
      <c r="H19" s="7">
        <v>3.6</v>
      </c>
      <c r="I19" s="7">
        <v>5.5</v>
      </c>
      <c r="J19" s="7">
        <v>7.3</v>
      </c>
      <c r="K19" s="31" t="s">
        <v>135</v>
      </c>
      <c r="L19" s="42" t="s">
        <v>136</v>
      </c>
      <c r="M19" s="32">
        <f t="shared" si="5"/>
        <v>70000000</v>
      </c>
      <c r="N19" s="12">
        <v>50000000</v>
      </c>
      <c r="O19" s="12">
        <v>10000000</v>
      </c>
      <c r="P19" s="12">
        <v>10000000</v>
      </c>
    </row>
    <row r="20" spans="1:16" s="6" customFormat="1" ht="63" customHeight="1" x14ac:dyDescent="0.35">
      <c r="A20" s="13" t="s">
        <v>113</v>
      </c>
      <c r="B20" s="8" t="s">
        <v>118</v>
      </c>
      <c r="C20" s="8" t="s">
        <v>118</v>
      </c>
      <c r="D20" s="8" t="s">
        <v>118</v>
      </c>
      <c r="E20" s="7" t="s">
        <v>155</v>
      </c>
      <c r="F20" s="7">
        <v>5.5</v>
      </c>
      <c r="G20" s="7">
        <v>16.399999999999999</v>
      </c>
      <c r="H20" s="7">
        <v>9.1</v>
      </c>
      <c r="I20" s="7">
        <v>12.7</v>
      </c>
      <c r="J20" s="7">
        <v>16.399999999999999</v>
      </c>
      <c r="K20" s="31" t="s">
        <v>135</v>
      </c>
      <c r="L20" s="42" t="s">
        <v>136</v>
      </c>
      <c r="M20" s="32">
        <f t="shared" si="5"/>
        <v>1385063043.2</v>
      </c>
      <c r="N20" s="12">
        <v>729000000</v>
      </c>
      <c r="O20" s="12">
        <v>650063043.20000005</v>
      </c>
      <c r="P20" s="12">
        <v>6000000</v>
      </c>
    </row>
    <row r="21" spans="1:16" ht="31" customHeight="1" x14ac:dyDescent="0.35">
      <c r="A21" s="4" t="s">
        <v>21</v>
      </c>
      <c r="B21" s="48" t="s">
        <v>29</v>
      </c>
      <c r="C21" s="48"/>
      <c r="D21" s="48"/>
      <c r="E21" s="64" t="s">
        <v>146</v>
      </c>
      <c r="F21" s="65"/>
      <c r="G21" s="65"/>
      <c r="H21" s="65"/>
      <c r="I21" s="65"/>
      <c r="J21" s="65"/>
      <c r="K21" s="66"/>
      <c r="L21" s="73">
        <v>930000</v>
      </c>
      <c r="M21" s="26">
        <f t="shared" ref="M21:M29" si="6">SUM(N21:P21)</f>
        <v>115809289</v>
      </c>
      <c r="N21" s="24">
        <f>N22</f>
        <v>95809289</v>
      </c>
      <c r="O21" s="24">
        <f t="shared" ref="O21:P21" si="7">O22</f>
        <v>20000000</v>
      </c>
      <c r="P21" s="24">
        <f t="shared" si="7"/>
        <v>0</v>
      </c>
    </row>
    <row r="22" spans="1:16" ht="50.5" customHeight="1" x14ac:dyDescent="0.35">
      <c r="A22" s="5" t="s">
        <v>24</v>
      </c>
      <c r="B22" s="49" t="s">
        <v>138</v>
      </c>
      <c r="C22" s="49"/>
      <c r="D22" s="49"/>
      <c r="E22" s="67" t="s">
        <v>120</v>
      </c>
      <c r="F22" s="68"/>
      <c r="G22" s="68"/>
      <c r="H22" s="68">
        <v>930000</v>
      </c>
      <c r="I22" s="68"/>
      <c r="J22" s="68"/>
      <c r="K22" s="69"/>
      <c r="L22" s="43"/>
      <c r="M22" s="27">
        <f t="shared" si="6"/>
        <v>115809289</v>
      </c>
      <c r="N22" s="18">
        <f>SUM(N23:N24)</f>
        <v>95809289</v>
      </c>
      <c r="O22" s="18">
        <f t="shared" ref="O22:P22" si="8">SUM(O23:O24)</f>
        <v>20000000</v>
      </c>
      <c r="P22" s="18">
        <f t="shared" si="8"/>
        <v>0</v>
      </c>
    </row>
    <row r="23" spans="1:16" s="6" customFormat="1" ht="93" x14ac:dyDescent="0.35">
      <c r="A23" s="13" t="s">
        <v>102</v>
      </c>
      <c r="B23" s="8" t="s">
        <v>118</v>
      </c>
      <c r="C23" s="8" t="s">
        <v>118</v>
      </c>
      <c r="D23" s="8" t="s">
        <v>118</v>
      </c>
      <c r="E23" s="7" t="s">
        <v>149</v>
      </c>
      <c r="F23" s="7">
        <v>70</v>
      </c>
      <c r="G23" s="7">
        <v>85</v>
      </c>
      <c r="H23" s="7">
        <v>75</v>
      </c>
      <c r="I23" s="7">
        <v>80</v>
      </c>
      <c r="J23" s="7">
        <v>85</v>
      </c>
      <c r="K23" s="7" t="s">
        <v>104</v>
      </c>
      <c r="L23" s="42" t="s">
        <v>136</v>
      </c>
      <c r="M23" s="12">
        <f t="shared" si="6"/>
        <v>51043216</v>
      </c>
      <c r="N23" s="12">
        <v>51043216</v>
      </c>
      <c r="O23" s="12">
        <v>0</v>
      </c>
      <c r="P23" s="12">
        <v>0</v>
      </c>
    </row>
    <row r="24" spans="1:16" s="6" customFormat="1" ht="93" x14ac:dyDescent="0.35">
      <c r="A24" s="13" t="s">
        <v>103</v>
      </c>
      <c r="B24" s="8" t="s">
        <v>118</v>
      </c>
      <c r="C24" s="8" t="s">
        <v>118</v>
      </c>
      <c r="D24" s="8" t="s">
        <v>118</v>
      </c>
      <c r="E24" s="7" t="s">
        <v>156</v>
      </c>
      <c r="F24" s="7">
        <v>70</v>
      </c>
      <c r="G24" s="7">
        <v>100</v>
      </c>
      <c r="H24" s="7">
        <v>80</v>
      </c>
      <c r="I24" s="7">
        <v>90</v>
      </c>
      <c r="J24" s="7">
        <v>100</v>
      </c>
      <c r="K24" s="7" t="s">
        <v>104</v>
      </c>
      <c r="L24" s="42" t="s">
        <v>136</v>
      </c>
      <c r="M24" s="12">
        <f t="shared" si="6"/>
        <v>64766073</v>
      </c>
      <c r="N24" s="12">
        <v>44766073</v>
      </c>
      <c r="O24" s="12">
        <v>20000000</v>
      </c>
      <c r="P24" s="12">
        <v>0</v>
      </c>
    </row>
    <row r="25" spans="1:16" ht="31" customHeight="1" x14ac:dyDescent="0.35">
      <c r="A25" s="4" t="s">
        <v>21</v>
      </c>
      <c r="B25" s="48" t="s">
        <v>29</v>
      </c>
      <c r="C25" s="48"/>
      <c r="D25" s="48"/>
      <c r="E25" s="64" t="s">
        <v>146</v>
      </c>
      <c r="F25" s="65"/>
      <c r="G25" s="65"/>
      <c r="H25" s="65"/>
      <c r="I25" s="65"/>
      <c r="J25" s="65"/>
      <c r="K25" s="66"/>
      <c r="L25" s="73">
        <v>180000</v>
      </c>
      <c r="M25" s="26">
        <f t="shared" si="6"/>
        <v>747825367</v>
      </c>
      <c r="N25" s="24">
        <f>SUM(N26,N28,N33)</f>
        <v>148457668</v>
      </c>
      <c r="O25" s="24">
        <f t="shared" ref="O25:P25" si="9">SUM(O26,O28,O33)</f>
        <v>326447859</v>
      </c>
      <c r="P25" s="24">
        <f t="shared" si="9"/>
        <v>272919840</v>
      </c>
    </row>
    <row r="26" spans="1:16" ht="50.5" customHeight="1" x14ac:dyDescent="0.35">
      <c r="A26" s="5" t="s">
        <v>24</v>
      </c>
      <c r="B26" s="49" t="s">
        <v>30</v>
      </c>
      <c r="C26" s="49"/>
      <c r="D26" s="49"/>
      <c r="E26" s="67" t="s">
        <v>144</v>
      </c>
      <c r="F26" s="68"/>
      <c r="G26" s="68"/>
      <c r="H26" s="68"/>
      <c r="I26" s="68"/>
      <c r="J26" s="68"/>
      <c r="K26" s="69"/>
      <c r="L26" s="43"/>
      <c r="M26" s="27">
        <f t="shared" si="6"/>
        <v>121286966</v>
      </c>
      <c r="N26" s="18">
        <f>SUM(N27:N27)</f>
        <v>46794117</v>
      </c>
      <c r="O26" s="18">
        <f>SUM(O27:O27)</f>
        <v>43555223</v>
      </c>
      <c r="P26" s="18">
        <f>SUM(P27:P27)</f>
        <v>30937626</v>
      </c>
    </row>
    <row r="27" spans="1:16" s="6" customFormat="1" ht="170.5" x14ac:dyDescent="0.35">
      <c r="A27" s="14" t="s">
        <v>31</v>
      </c>
      <c r="B27" s="8" t="s">
        <v>118</v>
      </c>
      <c r="C27" s="8" t="s">
        <v>118</v>
      </c>
      <c r="D27" s="8" t="s">
        <v>118</v>
      </c>
      <c r="E27" s="10" t="s">
        <v>32</v>
      </c>
      <c r="F27" s="10">
        <v>0</v>
      </c>
      <c r="G27" s="10">
        <v>100</v>
      </c>
      <c r="H27" s="10">
        <v>57</v>
      </c>
      <c r="I27" s="10">
        <v>86</v>
      </c>
      <c r="J27" s="10">
        <v>100</v>
      </c>
      <c r="K27" s="33" t="s">
        <v>33</v>
      </c>
      <c r="L27" s="42" t="s">
        <v>136</v>
      </c>
      <c r="M27" s="34">
        <f t="shared" si="6"/>
        <v>121286966</v>
      </c>
      <c r="N27" s="11">
        <v>46794117</v>
      </c>
      <c r="O27" s="11">
        <v>43555223</v>
      </c>
      <c r="P27" s="11">
        <v>30937626</v>
      </c>
    </row>
    <row r="28" spans="1:16" ht="50.5" customHeight="1" x14ac:dyDescent="0.35">
      <c r="A28" s="5" t="s">
        <v>24</v>
      </c>
      <c r="B28" s="49" t="s">
        <v>46</v>
      </c>
      <c r="C28" s="49"/>
      <c r="D28" s="49"/>
      <c r="E28" s="70" t="s">
        <v>144</v>
      </c>
      <c r="F28" s="71"/>
      <c r="G28" s="71"/>
      <c r="H28" s="71"/>
      <c r="I28" s="71"/>
      <c r="J28" s="71"/>
      <c r="K28" s="72"/>
      <c r="L28" s="42" t="s">
        <v>136</v>
      </c>
      <c r="M28" s="18">
        <f t="shared" si="6"/>
        <v>611538401</v>
      </c>
      <c r="N28" s="18">
        <f>SUM(N29:N32)</f>
        <v>96663551</v>
      </c>
      <c r="O28" s="18">
        <f t="shared" ref="O28:P28" si="10">SUM(O29:O32)</f>
        <v>277892636</v>
      </c>
      <c r="P28" s="18">
        <f t="shared" si="10"/>
        <v>236982214</v>
      </c>
    </row>
    <row r="29" spans="1:16" s="6" customFormat="1" ht="155" x14ac:dyDescent="0.35">
      <c r="A29" s="14" t="s">
        <v>34</v>
      </c>
      <c r="B29" s="8" t="s">
        <v>118</v>
      </c>
      <c r="C29" s="8" t="s">
        <v>118</v>
      </c>
      <c r="D29" s="8" t="s">
        <v>118</v>
      </c>
      <c r="E29" s="10" t="s">
        <v>35</v>
      </c>
      <c r="F29" s="10">
        <v>0</v>
      </c>
      <c r="G29" s="10">
        <v>100</v>
      </c>
      <c r="H29" s="10">
        <v>0</v>
      </c>
      <c r="I29" s="10">
        <v>50</v>
      </c>
      <c r="J29" s="10">
        <v>100</v>
      </c>
      <c r="K29" s="10" t="s">
        <v>36</v>
      </c>
      <c r="L29" s="42" t="s">
        <v>136</v>
      </c>
      <c r="M29" s="11">
        <f t="shared" si="6"/>
        <v>219073164</v>
      </c>
      <c r="N29" s="11">
        <v>56700000</v>
      </c>
      <c r="O29" s="11">
        <v>89979120</v>
      </c>
      <c r="P29" s="11">
        <v>72394044</v>
      </c>
    </row>
    <row r="30" spans="1:16" s="6" customFormat="1" ht="170.5" x14ac:dyDescent="0.35">
      <c r="A30" s="14" t="s">
        <v>37</v>
      </c>
      <c r="B30" s="8" t="s">
        <v>118</v>
      </c>
      <c r="C30" s="8" t="s">
        <v>118</v>
      </c>
      <c r="D30" s="8" t="s">
        <v>118</v>
      </c>
      <c r="E30" s="10" t="s">
        <v>38</v>
      </c>
      <c r="F30" s="10">
        <v>0</v>
      </c>
      <c r="G30" s="10">
        <v>100</v>
      </c>
      <c r="H30" s="10">
        <v>25</v>
      </c>
      <c r="I30" s="10">
        <v>75</v>
      </c>
      <c r="J30" s="10">
        <v>100</v>
      </c>
      <c r="K30" s="10" t="s">
        <v>39</v>
      </c>
      <c r="L30" s="42" t="s">
        <v>136</v>
      </c>
      <c r="M30" s="11">
        <f t="shared" ref="M30:M32" si="11">SUM(N30:P30)</f>
        <v>178731252</v>
      </c>
      <c r="N30" s="11">
        <v>0</v>
      </c>
      <c r="O30" s="11">
        <v>116856000</v>
      </c>
      <c r="P30" s="11">
        <v>61875252</v>
      </c>
    </row>
    <row r="31" spans="1:16" s="6" customFormat="1" ht="139.5" x14ac:dyDescent="0.35">
      <c r="A31" s="14" t="s">
        <v>40</v>
      </c>
      <c r="B31" s="8" t="s">
        <v>118</v>
      </c>
      <c r="C31" s="8" t="s">
        <v>118</v>
      </c>
      <c r="D31" s="8" t="s">
        <v>118</v>
      </c>
      <c r="E31" s="10" t="s">
        <v>41</v>
      </c>
      <c r="F31" s="10">
        <v>0</v>
      </c>
      <c r="G31" s="10">
        <v>100</v>
      </c>
      <c r="H31" s="10">
        <v>50</v>
      </c>
      <c r="I31" s="10">
        <v>100</v>
      </c>
      <c r="J31" s="10">
        <v>100</v>
      </c>
      <c r="K31" s="10" t="s">
        <v>42</v>
      </c>
      <c r="L31" s="42" t="s">
        <v>136</v>
      </c>
      <c r="M31" s="11">
        <f t="shared" si="11"/>
        <v>8773147</v>
      </c>
      <c r="N31" s="11">
        <v>4323551</v>
      </c>
      <c r="O31" s="11">
        <v>4449596</v>
      </c>
      <c r="P31" s="11">
        <v>0</v>
      </c>
    </row>
    <row r="32" spans="1:16" s="6" customFormat="1" ht="124" x14ac:dyDescent="0.35">
      <c r="A32" s="14" t="s">
        <v>43</v>
      </c>
      <c r="B32" s="8" t="s">
        <v>118</v>
      </c>
      <c r="C32" s="8" t="s">
        <v>118</v>
      </c>
      <c r="D32" s="8" t="s">
        <v>118</v>
      </c>
      <c r="E32" s="10" t="s">
        <v>44</v>
      </c>
      <c r="F32" s="10">
        <v>5</v>
      </c>
      <c r="G32" s="10">
        <v>40</v>
      </c>
      <c r="H32" s="10">
        <v>25</v>
      </c>
      <c r="I32" s="10">
        <v>30</v>
      </c>
      <c r="J32" s="10">
        <v>40</v>
      </c>
      <c r="K32" s="10" t="s">
        <v>45</v>
      </c>
      <c r="L32" s="42" t="s">
        <v>136</v>
      </c>
      <c r="M32" s="11">
        <f t="shared" si="11"/>
        <v>204960838</v>
      </c>
      <c r="N32" s="11">
        <v>35640000</v>
      </c>
      <c r="O32" s="11">
        <v>66607920</v>
      </c>
      <c r="P32" s="11">
        <v>102712918</v>
      </c>
    </row>
    <row r="33" spans="1:22" ht="50.5" customHeight="1" x14ac:dyDescent="0.35">
      <c r="A33" s="5" t="s">
        <v>24</v>
      </c>
      <c r="B33" s="49" t="s">
        <v>139</v>
      </c>
      <c r="C33" s="49"/>
      <c r="D33" s="49"/>
      <c r="E33" s="70" t="s">
        <v>143</v>
      </c>
      <c r="F33" s="71"/>
      <c r="G33" s="71"/>
      <c r="H33" s="71"/>
      <c r="I33" s="71"/>
      <c r="J33" s="71"/>
      <c r="K33" s="72"/>
      <c r="L33" s="35">
        <v>15000</v>
      </c>
      <c r="M33" s="27">
        <f t="shared" ref="M33:M54" si="12">SUM(N33:P33)</f>
        <v>15000000</v>
      </c>
      <c r="N33" s="18">
        <f>SUM(N34:N34)</f>
        <v>5000000</v>
      </c>
      <c r="O33" s="18">
        <f>SUM(O34:O34)</f>
        <v>5000000</v>
      </c>
      <c r="P33" s="18">
        <f>SUM(P34:P34)</f>
        <v>5000000</v>
      </c>
    </row>
    <row r="34" spans="1:22" s="6" customFormat="1" ht="124" customHeight="1" x14ac:dyDescent="0.35">
      <c r="A34" s="14" t="s">
        <v>140</v>
      </c>
      <c r="B34" s="8" t="s">
        <v>118</v>
      </c>
      <c r="C34" s="8" t="s">
        <v>118</v>
      </c>
      <c r="D34" s="8" t="s">
        <v>118</v>
      </c>
      <c r="E34" s="10" t="s">
        <v>141</v>
      </c>
      <c r="F34" s="10">
        <v>62</v>
      </c>
      <c r="G34" s="10">
        <v>100</v>
      </c>
      <c r="H34" s="10">
        <v>75</v>
      </c>
      <c r="I34" s="10">
        <v>85</v>
      </c>
      <c r="J34" s="10">
        <v>100</v>
      </c>
      <c r="K34" s="10" t="s">
        <v>142</v>
      </c>
      <c r="L34" s="42" t="s">
        <v>136</v>
      </c>
      <c r="M34" s="11">
        <f t="shared" si="12"/>
        <v>15000000</v>
      </c>
      <c r="N34" s="11">
        <v>5000000</v>
      </c>
      <c r="O34" s="11">
        <v>5000000</v>
      </c>
      <c r="P34" s="11">
        <v>5000000</v>
      </c>
    </row>
    <row r="35" spans="1:22" ht="31" x14ac:dyDescent="0.35">
      <c r="A35" s="4" t="s">
        <v>21</v>
      </c>
      <c r="B35" s="48" t="s">
        <v>79</v>
      </c>
      <c r="C35" s="48"/>
      <c r="D35" s="48"/>
      <c r="E35" s="64" t="s">
        <v>146</v>
      </c>
      <c r="F35" s="65"/>
      <c r="G35" s="65"/>
      <c r="H35" s="65"/>
      <c r="I35" s="65"/>
      <c r="J35" s="65"/>
      <c r="K35" s="66"/>
      <c r="L35" s="73">
        <v>780000</v>
      </c>
      <c r="M35" s="36">
        <f t="shared" si="12"/>
        <v>5401041648</v>
      </c>
      <c r="N35" s="37">
        <f>SUM(N37,N39,N41,N43,N45,N47,N49,N51)</f>
        <v>2027056298</v>
      </c>
      <c r="O35" s="37">
        <f t="shared" ref="O35:P35" si="13">SUM(O37,O39,O41,O43,O45,O47,O49,O51)</f>
        <v>1697275000</v>
      </c>
      <c r="P35" s="37">
        <f t="shared" si="13"/>
        <v>1676710350</v>
      </c>
    </row>
    <row r="36" spans="1:22" ht="50.5" customHeight="1" x14ac:dyDescent="0.35">
      <c r="A36" s="5" t="s">
        <v>24</v>
      </c>
      <c r="B36" s="49" t="s">
        <v>80</v>
      </c>
      <c r="C36" s="49"/>
      <c r="D36" s="49"/>
      <c r="E36" s="67" t="s">
        <v>120</v>
      </c>
      <c r="F36" s="68"/>
      <c r="G36" s="68"/>
      <c r="H36" s="68"/>
      <c r="I36" s="68"/>
      <c r="J36" s="68"/>
      <c r="K36" s="69"/>
      <c r="L36" s="43"/>
      <c r="M36" s="27">
        <f t="shared" si="12"/>
        <v>26210434</v>
      </c>
      <c r="N36" s="18">
        <f>SUM(N37:N37)</f>
        <v>26210434</v>
      </c>
      <c r="O36" s="18">
        <f>SUM(O37:O37)</f>
        <v>0</v>
      </c>
      <c r="P36" s="18">
        <f>SUM(P37:P37)</f>
        <v>0</v>
      </c>
    </row>
    <row r="37" spans="1:22" s="6" customFormat="1" ht="77.5" x14ac:dyDescent="0.35">
      <c r="A37" s="13" t="s">
        <v>81</v>
      </c>
      <c r="B37" s="8" t="s">
        <v>118</v>
      </c>
      <c r="C37" s="8" t="s">
        <v>118</v>
      </c>
      <c r="D37" s="8" t="s">
        <v>118</v>
      </c>
      <c r="E37" s="29" t="s">
        <v>82</v>
      </c>
      <c r="F37" s="29">
        <v>45</v>
      </c>
      <c r="G37" s="29">
        <v>100</v>
      </c>
      <c r="H37" s="29">
        <v>100</v>
      </c>
      <c r="I37" s="29">
        <v>100</v>
      </c>
      <c r="J37" s="29">
        <v>100</v>
      </c>
      <c r="K37" s="29" t="s">
        <v>28</v>
      </c>
      <c r="L37" s="42" t="s">
        <v>136</v>
      </c>
      <c r="M37" s="12">
        <f t="shared" si="12"/>
        <v>26210434</v>
      </c>
      <c r="N37" s="12">
        <v>26210434</v>
      </c>
      <c r="O37" s="12">
        <v>0</v>
      </c>
      <c r="P37" s="12">
        <v>0</v>
      </c>
    </row>
    <row r="38" spans="1:22" ht="50.5" customHeight="1" x14ac:dyDescent="0.35">
      <c r="A38" s="5" t="s">
        <v>24</v>
      </c>
      <c r="B38" s="49" t="s">
        <v>84</v>
      </c>
      <c r="C38" s="49"/>
      <c r="D38" s="49"/>
      <c r="E38" s="70" t="s">
        <v>120</v>
      </c>
      <c r="F38" s="71"/>
      <c r="G38" s="71"/>
      <c r="H38" s="71"/>
      <c r="I38" s="71"/>
      <c r="J38" s="71"/>
      <c r="K38" s="72"/>
      <c r="L38" s="42" t="s">
        <v>136</v>
      </c>
      <c r="M38" s="18">
        <f t="shared" si="12"/>
        <v>170000000</v>
      </c>
      <c r="N38" s="18">
        <f>SUM(N39:N39)</f>
        <v>60000000</v>
      </c>
      <c r="O38" s="18">
        <f>SUM(O39:O39)</f>
        <v>60000000</v>
      </c>
      <c r="P38" s="18">
        <f>SUM(P39:P39)</f>
        <v>50000000</v>
      </c>
    </row>
    <row r="39" spans="1:22" s="6" customFormat="1" ht="75" x14ac:dyDescent="0.35">
      <c r="A39" s="13" t="s">
        <v>83</v>
      </c>
      <c r="B39" s="8" t="s">
        <v>118</v>
      </c>
      <c r="C39" s="8" t="s">
        <v>118</v>
      </c>
      <c r="D39" s="8" t="s">
        <v>118</v>
      </c>
      <c r="E39" s="29" t="s">
        <v>85</v>
      </c>
      <c r="F39" s="29">
        <v>10</v>
      </c>
      <c r="G39" s="29">
        <v>40</v>
      </c>
      <c r="H39" s="29">
        <v>20</v>
      </c>
      <c r="I39" s="29">
        <v>30</v>
      </c>
      <c r="J39" s="29">
        <v>40</v>
      </c>
      <c r="K39" s="29" t="s">
        <v>28</v>
      </c>
      <c r="L39" s="42" t="s">
        <v>136</v>
      </c>
      <c r="M39" s="12">
        <f t="shared" si="12"/>
        <v>170000000</v>
      </c>
      <c r="N39" s="12">
        <v>60000000</v>
      </c>
      <c r="O39" s="12">
        <v>60000000</v>
      </c>
      <c r="P39" s="12">
        <v>50000000</v>
      </c>
    </row>
    <row r="40" spans="1:22" ht="50.5" customHeight="1" x14ac:dyDescent="0.35">
      <c r="A40" s="5" t="s">
        <v>24</v>
      </c>
      <c r="B40" s="49" t="s">
        <v>86</v>
      </c>
      <c r="C40" s="49"/>
      <c r="D40" s="49"/>
      <c r="E40" s="70" t="s">
        <v>120</v>
      </c>
      <c r="F40" s="71"/>
      <c r="G40" s="71"/>
      <c r="H40" s="71"/>
      <c r="I40" s="71"/>
      <c r="J40" s="71"/>
      <c r="K40" s="72"/>
      <c r="L40" s="42" t="s">
        <v>136</v>
      </c>
      <c r="M40" s="18">
        <f t="shared" si="12"/>
        <v>192261510</v>
      </c>
      <c r="N40" s="18">
        <f>SUM(N41:N41)</f>
        <v>82261510</v>
      </c>
      <c r="O40" s="18">
        <f>SUM(O41:O41)</f>
        <v>55000000</v>
      </c>
      <c r="P40" s="18">
        <f>SUM(P41:P41)</f>
        <v>55000000</v>
      </c>
    </row>
    <row r="41" spans="1:22" s="6" customFormat="1" ht="62" x14ac:dyDescent="0.35">
      <c r="A41" s="13" t="s">
        <v>87</v>
      </c>
      <c r="B41" s="8" t="s">
        <v>118</v>
      </c>
      <c r="C41" s="8" t="s">
        <v>118</v>
      </c>
      <c r="D41" s="8" t="s">
        <v>118</v>
      </c>
      <c r="E41" s="29" t="s">
        <v>157</v>
      </c>
      <c r="F41" s="29">
        <v>10</v>
      </c>
      <c r="G41" s="29">
        <v>60</v>
      </c>
      <c r="H41" s="29">
        <v>40</v>
      </c>
      <c r="I41" s="29">
        <v>50</v>
      </c>
      <c r="J41" s="29">
        <v>60</v>
      </c>
      <c r="K41" s="29" t="s">
        <v>28</v>
      </c>
      <c r="L41" s="42" t="s">
        <v>136</v>
      </c>
      <c r="M41" s="12">
        <f t="shared" si="12"/>
        <v>192261510</v>
      </c>
      <c r="N41" s="12">
        <v>82261510</v>
      </c>
      <c r="O41" s="12">
        <v>55000000</v>
      </c>
      <c r="P41" s="12">
        <v>55000000</v>
      </c>
    </row>
    <row r="42" spans="1:22" ht="50.5" customHeight="1" x14ac:dyDescent="0.35">
      <c r="A42" s="5" t="s">
        <v>24</v>
      </c>
      <c r="B42" s="49" t="s">
        <v>88</v>
      </c>
      <c r="C42" s="49"/>
      <c r="D42" s="49"/>
      <c r="E42" s="70" t="s">
        <v>120</v>
      </c>
      <c r="F42" s="71"/>
      <c r="G42" s="71"/>
      <c r="H42" s="71"/>
      <c r="I42" s="71"/>
      <c r="J42" s="71"/>
      <c r="K42" s="72"/>
      <c r="L42" s="42" t="s">
        <v>136</v>
      </c>
      <c r="M42" s="18">
        <f t="shared" si="12"/>
        <v>369850000</v>
      </c>
      <c r="N42" s="18">
        <f>SUM(N43:N43)</f>
        <v>155900000</v>
      </c>
      <c r="O42" s="18">
        <f>SUM(O43:O43)</f>
        <v>107000000</v>
      </c>
      <c r="P42" s="18">
        <f>SUM(P43:P43)</f>
        <v>106950000</v>
      </c>
    </row>
    <row r="43" spans="1:22" s="6" customFormat="1" ht="93" x14ac:dyDescent="0.35">
      <c r="A43" s="13" t="s">
        <v>89</v>
      </c>
      <c r="B43" s="8" t="s">
        <v>118</v>
      </c>
      <c r="C43" s="8" t="s">
        <v>118</v>
      </c>
      <c r="D43" s="8" t="s">
        <v>118</v>
      </c>
      <c r="E43" s="29" t="s">
        <v>90</v>
      </c>
      <c r="F43" s="29">
        <v>50</v>
      </c>
      <c r="G43" s="29">
        <v>90</v>
      </c>
      <c r="H43" s="29">
        <v>70</v>
      </c>
      <c r="I43" s="29">
        <v>80</v>
      </c>
      <c r="J43" s="29">
        <v>90</v>
      </c>
      <c r="K43" s="29" t="s">
        <v>69</v>
      </c>
      <c r="L43" s="42" t="s">
        <v>136</v>
      </c>
      <c r="M43" s="12">
        <f t="shared" si="12"/>
        <v>369850000</v>
      </c>
      <c r="N43" s="12">
        <v>155900000</v>
      </c>
      <c r="O43" s="12">
        <v>107000000</v>
      </c>
      <c r="P43" s="12">
        <v>106950000</v>
      </c>
    </row>
    <row r="44" spans="1:22" ht="50.5" customHeight="1" x14ac:dyDescent="0.35">
      <c r="A44" s="5" t="s">
        <v>24</v>
      </c>
      <c r="B44" s="49" t="s">
        <v>91</v>
      </c>
      <c r="C44" s="49"/>
      <c r="D44" s="49"/>
      <c r="E44" s="70" t="s">
        <v>120</v>
      </c>
      <c r="F44" s="71"/>
      <c r="G44" s="71"/>
      <c r="H44" s="71"/>
      <c r="I44" s="71"/>
      <c r="J44" s="71"/>
      <c r="K44" s="72"/>
      <c r="L44" s="42" t="s">
        <v>136</v>
      </c>
      <c r="M44" s="18">
        <f t="shared" si="12"/>
        <v>3551007614</v>
      </c>
      <c r="N44" s="18">
        <f>SUM(N45:N45)</f>
        <v>1312409354</v>
      </c>
      <c r="O44" s="18">
        <f>SUM(O45:O45)</f>
        <v>1085000000</v>
      </c>
      <c r="P44" s="18">
        <f>SUM(P45:P45)</f>
        <v>1153598260</v>
      </c>
    </row>
    <row r="45" spans="1:22" s="6" customFormat="1" ht="77.5" x14ac:dyDescent="0.35">
      <c r="A45" s="13" t="s">
        <v>92</v>
      </c>
      <c r="B45" s="8" t="s">
        <v>118</v>
      </c>
      <c r="C45" s="8" t="s">
        <v>118</v>
      </c>
      <c r="D45" s="8" t="s">
        <v>118</v>
      </c>
      <c r="E45" s="29" t="s">
        <v>158</v>
      </c>
      <c r="F45" s="29">
        <v>50</v>
      </c>
      <c r="G45" s="29">
        <v>80</v>
      </c>
      <c r="H45" s="29">
        <v>60</v>
      </c>
      <c r="I45" s="29">
        <v>70</v>
      </c>
      <c r="J45" s="29">
        <v>80</v>
      </c>
      <c r="K45" s="29" t="s">
        <v>69</v>
      </c>
      <c r="L45" s="42" t="s">
        <v>136</v>
      </c>
      <c r="M45" s="12">
        <f t="shared" si="12"/>
        <v>3551007614</v>
      </c>
      <c r="N45" s="12">
        <v>1312409354</v>
      </c>
      <c r="O45" s="12">
        <v>1085000000</v>
      </c>
      <c r="P45" s="12">
        <v>1153598260</v>
      </c>
      <c r="V45" s="6">
        <v>21</v>
      </c>
    </row>
    <row r="46" spans="1:22" ht="50.5" customHeight="1" x14ac:dyDescent="0.35">
      <c r="A46" s="5" t="s">
        <v>24</v>
      </c>
      <c r="B46" s="49" t="s">
        <v>93</v>
      </c>
      <c r="C46" s="49"/>
      <c r="D46" s="49"/>
      <c r="E46" s="70" t="s">
        <v>120</v>
      </c>
      <c r="F46" s="71"/>
      <c r="G46" s="71"/>
      <c r="H46" s="71"/>
      <c r="I46" s="71"/>
      <c r="J46" s="71"/>
      <c r="K46" s="72"/>
      <c r="L46" s="42" t="s">
        <v>136</v>
      </c>
      <c r="M46" s="18">
        <f t="shared" si="12"/>
        <v>882861590</v>
      </c>
      <c r="N46" s="18">
        <f>SUM(N47:N47)</f>
        <v>320625000</v>
      </c>
      <c r="O46" s="18">
        <f>SUM(O47:O47)</f>
        <v>320625000</v>
      </c>
      <c r="P46" s="18">
        <f>SUM(P47:P47)</f>
        <v>241611590</v>
      </c>
    </row>
    <row r="47" spans="1:22" s="6" customFormat="1" ht="46.5" x14ac:dyDescent="0.35">
      <c r="A47" s="13" t="s">
        <v>94</v>
      </c>
      <c r="B47" s="8" t="s">
        <v>118</v>
      </c>
      <c r="C47" s="8" t="s">
        <v>118</v>
      </c>
      <c r="D47" s="8" t="s">
        <v>118</v>
      </c>
      <c r="E47" s="29" t="s">
        <v>96</v>
      </c>
      <c r="F47" s="29">
        <v>0</v>
      </c>
      <c r="G47" s="29">
        <v>50</v>
      </c>
      <c r="H47" s="29">
        <v>30</v>
      </c>
      <c r="I47" s="29">
        <v>40</v>
      </c>
      <c r="J47" s="29">
        <v>50</v>
      </c>
      <c r="K47" s="29" t="s">
        <v>69</v>
      </c>
      <c r="L47" s="42" t="s">
        <v>136</v>
      </c>
      <c r="M47" s="12">
        <f t="shared" si="12"/>
        <v>882861590</v>
      </c>
      <c r="N47" s="12">
        <v>320625000</v>
      </c>
      <c r="O47" s="12">
        <v>320625000</v>
      </c>
      <c r="P47" s="12">
        <v>241611590</v>
      </c>
      <c r="V47" s="6">
        <v>22</v>
      </c>
    </row>
    <row r="48" spans="1:22" ht="50.5" customHeight="1" x14ac:dyDescent="0.35">
      <c r="A48" s="5" t="s">
        <v>24</v>
      </c>
      <c r="B48" s="49" t="s">
        <v>95</v>
      </c>
      <c r="C48" s="49"/>
      <c r="D48" s="49"/>
      <c r="E48" s="70" t="s">
        <v>120</v>
      </c>
      <c r="F48" s="71"/>
      <c r="G48" s="71"/>
      <c r="H48" s="71"/>
      <c r="I48" s="71"/>
      <c r="J48" s="71"/>
      <c r="K48" s="72"/>
      <c r="L48" s="42" t="s">
        <v>136</v>
      </c>
      <c r="M48" s="18">
        <f t="shared" si="12"/>
        <v>9000000</v>
      </c>
      <c r="N48" s="18">
        <f>SUM(N49:N49)</f>
        <v>3000000</v>
      </c>
      <c r="O48" s="18">
        <f>SUM(O49:O49)</f>
        <v>3000000</v>
      </c>
      <c r="P48" s="18">
        <f>SUM(P49:P49)</f>
        <v>3000000</v>
      </c>
    </row>
    <row r="49" spans="1:22" s="6" customFormat="1" ht="62" x14ac:dyDescent="0.35">
      <c r="A49" s="13" t="s">
        <v>97</v>
      </c>
      <c r="B49" s="8" t="s">
        <v>118</v>
      </c>
      <c r="C49" s="8" t="s">
        <v>118</v>
      </c>
      <c r="D49" s="8" t="s">
        <v>118</v>
      </c>
      <c r="E49" s="29" t="s">
        <v>98</v>
      </c>
      <c r="F49" s="29">
        <v>0</v>
      </c>
      <c r="G49" s="29">
        <v>15</v>
      </c>
      <c r="H49" s="29">
        <v>5</v>
      </c>
      <c r="I49" s="29">
        <v>10</v>
      </c>
      <c r="J49" s="29">
        <v>15</v>
      </c>
      <c r="K49" s="29" t="s">
        <v>69</v>
      </c>
      <c r="L49" s="42" t="s">
        <v>136</v>
      </c>
      <c r="M49" s="12">
        <f t="shared" si="12"/>
        <v>9000000</v>
      </c>
      <c r="N49" s="12">
        <v>3000000</v>
      </c>
      <c r="O49" s="12">
        <v>3000000</v>
      </c>
      <c r="P49" s="12">
        <v>3000000</v>
      </c>
      <c r="V49" s="6">
        <v>23</v>
      </c>
    </row>
    <row r="50" spans="1:22" ht="50.5" customHeight="1" x14ac:dyDescent="0.35">
      <c r="A50" s="5" t="s">
        <v>24</v>
      </c>
      <c r="B50" s="49" t="s">
        <v>99</v>
      </c>
      <c r="C50" s="49"/>
      <c r="D50" s="49"/>
      <c r="E50" s="70" t="s">
        <v>120</v>
      </c>
      <c r="F50" s="71"/>
      <c r="G50" s="71"/>
      <c r="H50" s="71"/>
      <c r="I50" s="71"/>
      <c r="J50" s="71"/>
      <c r="K50" s="72"/>
      <c r="L50" s="42" t="s">
        <v>136</v>
      </c>
      <c r="M50" s="18">
        <f t="shared" si="12"/>
        <v>199850500</v>
      </c>
      <c r="N50" s="18">
        <f>SUM(N51:N51)</f>
        <v>66650000</v>
      </c>
      <c r="O50" s="18">
        <f>SUM(O51:O51)</f>
        <v>66650000</v>
      </c>
      <c r="P50" s="18">
        <f>SUM(P51:P51)</f>
        <v>66550500</v>
      </c>
    </row>
    <row r="51" spans="1:22" s="6" customFormat="1" ht="139.5" x14ac:dyDescent="0.35">
      <c r="A51" s="13" t="s">
        <v>100</v>
      </c>
      <c r="B51" s="8" t="s">
        <v>118</v>
      </c>
      <c r="C51" s="8" t="s">
        <v>118</v>
      </c>
      <c r="D51" s="8" t="s">
        <v>118</v>
      </c>
      <c r="E51" s="29" t="s">
        <v>101</v>
      </c>
      <c r="F51" s="29">
        <v>0</v>
      </c>
      <c r="G51" s="29">
        <v>60</v>
      </c>
      <c r="H51" s="29">
        <v>20</v>
      </c>
      <c r="I51" s="29">
        <v>40</v>
      </c>
      <c r="J51" s="29">
        <v>60</v>
      </c>
      <c r="K51" s="44" t="s">
        <v>69</v>
      </c>
      <c r="L51" s="42" t="s">
        <v>136</v>
      </c>
      <c r="M51" s="32">
        <f t="shared" si="12"/>
        <v>199850500</v>
      </c>
      <c r="N51" s="12">
        <v>66650000</v>
      </c>
      <c r="O51" s="12">
        <v>66650000</v>
      </c>
      <c r="P51" s="12">
        <v>66550500</v>
      </c>
      <c r="V51" s="6">
        <v>24</v>
      </c>
    </row>
    <row r="52" spans="1:22" ht="31" customHeight="1" x14ac:dyDescent="0.35">
      <c r="A52" s="4" t="s">
        <v>21</v>
      </c>
      <c r="B52" s="48" t="s">
        <v>79</v>
      </c>
      <c r="C52" s="48"/>
      <c r="D52" s="48"/>
      <c r="E52" s="64" t="s">
        <v>146</v>
      </c>
      <c r="F52" s="65"/>
      <c r="G52" s="65"/>
      <c r="H52" s="65"/>
      <c r="I52" s="65"/>
      <c r="J52" s="65"/>
      <c r="K52" s="66"/>
      <c r="L52" s="73">
        <v>45000</v>
      </c>
      <c r="M52" s="26">
        <f t="shared" si="12"/>
        <v>50000000</v>
      </c>
      <c r="N52" s="24">
        <f t="shared" ref="N52:P53" si="14">SUM(N53:N53)</f>
        <v>25000000</v>
      </c>
      <c r="O52" s="24">
        <f t="shared" si="14"/>
        <v>25000000</v>
      </c>
      <c r="P52" s="24">
        <f t="shared" si="14"/>
        <v>0</v>
      </c>
    </row>
    <row r="53" spans="1:22" ht="50.5" customHeight="1" x14ac:dyDescent="0.35">
      <c r="A53" s="5" t="s">
        <v>24</v>
      </c>
      <c r="B53" s="49" t="s">
        <v>95</v>
      </c>
      <c r="C53" s="49"/>
      <c r="D53" s="49"/>
      <c r="E53" s="67" t="s">
        <v>121</v>
      </c>
      <c r="F53" s="68"/>
      <c r="G53" s="68"/>
      <c r="H53" s="68"/>
      <c r="I53" s="68"/>
      <c r="J53" s="68"/>
      <c r="K53" s="69"/>
      <c r="L53" s="43"/>
      <c r="M53" s="27">
        <f t="shared" si="12"/>
        <v>50000000</v>
      </c>
      <c r="N53" s="18">
        <f t="shared" si="14"/>
        <v>25000000</v>
      </c>
      <c r="O53" s="18">
        <f t="shared" si="14"/>
        <v>25000000</v>
      </c>
      <c r="P53" s="18">
        <f t="shared" si="14"/>
        <v>0</v>
      </c>
    </row>
    <row r="54" spans="1:22" s="6" customFormat="1" ht="77.5" x14ac:dyDescent="0.35">
      <c r="A54" s="13" t="s">
        <v>117</v>
      </c>
      <c r="B54" s="8" t="s">
        <v>118</v>
      </c>
      <c r="C54" s="8" t="s">
        <v>118</v>
      </c>
      <c r="D54" s="8" t="s">
        <v>118</v>
      </c>
      <c r="E54" s="28" t="s">
        <v>119</v>
      </c>
      <c r="F54" s="28">
        <v>22</v>
      </c>
      <c r="G54" s="28">
        <v>100</v>
      </c>
      <c r="H54" s="28">
        <v>22</v>
      </c>
      <c r="I54" s="28">
        <v>100</v>
      </c>
      <c r="J54" s="28">
        <v>100</v>
      </c>
      <c r="K54" s="30" t="s">
        <v>160</v>
      </c>
      <c r="L54" s="42" t="s">
        <v>136</v>
      </c>
      <c r="M54" s="32">
        <f t="shared" si="12"/>
        <v>50000000</v>
      </c>
      <c r="N54" s="12">
        <v>25000000</v>
      </c>
      <c r="O54" s="12">
        <v>25000000</v>
      </c>
      <c r="P54" s="12">
        <v>0</v>
      </c>
    </row>
    <row r="55" spans="1:22" ht="31" customHeight="1" x14ac:dyDescent="0.35">
      <c r="A55" s="4" t="s">
        <v>21</v>
      </c>
      <c r="B55" s="48" t="s">
        <v>70</v>
      </c>
      <c r="C55" s="48"/>
      <c r="D55" s="48"/>
      <c r="E55" s="64" t="s">
        <v>146</v>
      </c>
      <c r="F55" s="65"/>
      <c r="G55" s="65"/>
      <c r="H55" s="65"/>
      <c r="I55" s="65"/>
      <c r="J55" s="65"/>
      <c r="K55" s="66"/>
      <c r="L55" s="73">
        <v>60000</v>
      </c>
      <c r="M55" s="26">
        <f>SUM(N55:P55)</f>
        <v>162026086</v>
      </c>
      <c r="N55" s="24">
        <f>SUM(N56:N56)</f>
        <v>58500000</v>
      </c>
      <c r="O55" s="24">
        <f t="shared" ref="O55:P55" si="15">SUM(O56:O56)</f>
        <v>58500000</v>
      </c>
      <c r="P55" s="24">
        <f t="shared" si="15"/>
        <v>45026086</v>
      </c>
    </row>
    <row r="56" spans="1:22" ht="50.5" customHeight="1" x14ac:dyDescent="0.35">
      <c r="A56" s="5" t="s">
        <v>24</v>
      </c>
      <c r="B56" s="49" t="s">
        <v>71</v>
      </c>
      <c r="C56" s="49"/>
      <c r="D56" s="49"/>
      <c r="E56" s="67" t="s">
        <v>120</v>
      </c>
      <c r="F56" s="68"/>
      <c r="G56" s="68"/>
      <c r="H56" s="68"/>
      <c r="I56" s="68"/>
      <c r="J56" s="68"/>
      <c r="K56" s="69"/>
      <c r="L56" s="43"/>
      <c r="M56" s="27">
        <f>SUM(N56:P56)</f>
        <v>162026086</v>
      </c>
      <c r="N56" s="18">
        <f>SUM(N57:N59)</f>
        <v>58500000</v>
      </c>
      <c r="O56" s="18">
        <f t="shared" ref="O56:P56" si="16">SUM(O57:O59)</f>
        <v>58500000</v>
      </c>
      <c r="P56" s="18">
        <f t="shared" si="16"/>
        <v>45026086</v>
      </c>
    </row>
    <row r="57" spans="1:22" s="6" customFormat="1" ht="108.5" x14ac:dyDescent="0.35">
      <c r="A57" s="13" t="s">
        <v>72</v>
      </c>
      <c r="B57" s="8" t="s">
        <v>118</v>
      </c>
      <c r="C57" s="8" t="s">
        <v>118</v>
      </c>
      <c r="D57" s="8" t="s">
        <v>118</v>
      </c>
      <c r="E57" s="7" t="s">
        <v>74</v>
      </c>
      <c r="F57" s="7">
        <v>0</v>
      </c>
      <c r="G57" s="7">
        <v>30</v>
      </c>
      <c r="H57" s="7">
        <v>10</v>
      </c>
      <c r="I57" s="7">
        <v>20</v>
      </c>
      <c r="J57" s="7">
        <v>30</v>
      </c>
      <c r="K57" s="31" t="s">
        <v>73</v>
      </c>
      <c r="L57" s="42" t="s">
        <v>136</v>
      </c>
      <c r="M57" s="32">
        <f>SUM(N57:P57)</f>
        <v>136526086</v>
      </c>
      <c r="N57" s="12">
        <v>50000000</v>
      </c>
      <c r="O57" s="12">
        <v>50000000</v>
      </c>
      <c r="P57" s="12">
        <v>36526086</v>
      </c>
    </row>
    <row r="58" spans="1:22" s="6" customFormat="1" ht="46.5" x14ac:dyDescent="0.35">
      <c r="A58" s="13" t="s">
        <v>75</v>
      </c>
      <c r="B58" s="8" t="s">
        <v>118</v>
      </c>
      <c r="C58" s="8" t="s">
        <v>118</v>
      </c>
      <c r="D58" s="8" t="s">
        <v>118</v>
      </c>
      <c r="E58" s="25" t="s">
        <v>76</v>
      </c>
      <c r="F58" s="25">
        <v>0</v>
      </c>
      <c r="G58" s="25">
        <v>100</v>
      </c>
      <c r="H58" s="25">
        <v>40</v>
      </c>
      <c r="I58" s="25">
        <v>70</v>
      </c>
      <c r="J58" s="25">
        <v>100</v>
      </c>
      <c r="K58" s="74" t="s">
        <v>77</v>
      </c>
      <c r="L58" s="42" t="s">
        <v>136</v>
      </c>
      <c r="M58" s="32">
        <f t="shared" ref="M58:M59" si="17">SUM(N58:P58)</f>
        <v>15000000</v>
      </c>
      <c r="N58" s="12">
        <v>5000000</v>
      </c>
      <c r="O58" s="12">
        <v>5000000</v>
      </c>
      <c r="P58" s="12">
        <v>5000000</v>
      </c>
    </row>
    <row r="59" spans="1:22" s="6" customFormat="1" ht="108.5" x14ac:dyDescent="0.35">
      <c r="A59" s="13" t="s">
        <v>78</v>
      </c>
      <c r="B59" s="8" t="s">
        <v>118</v>
      </c>
      <c r="C59" s="8" t="s">
        <v>118</v>
      </c>
      <c r="D59" s="39" t="s">
        <v>118</v>
      </c>
      <c r="E59" s="10" t="s">
        <v>74</v>
      </c>
      <c r="F59" s="10">
        <v>0</v>
      </c>
      <c r="G59" s="10">
        <v>30</v>
      </c>
      <c r="H59" s="10">
        <v>10</v>
      </c>
      <c r="I59" s="10">
        <v>20</v>
      </c>
      <c r="J59" s="10">
        <v>30</v>
      </c>
      <c r="K59" s="44" t="s">
        <v>28</v>
      </c>
      <c r="L59" s="42" t="s">
        <v>136</v>
      </c>
      <c r="M59" s="32">
        <f t="shared" si="17"/>
        <v>10500000</v>
      </c>
      <c r="N59" s="12">
        <v>3500000</v>
      </c>
      <c r="O59" s="12">
        <v>3500000</v>
      </c>
      <c r="P59" s="12">
        <v>3500000</v>
      </c>
    </row>
    <row r="60" spans="1:22" ht="31" customHeight="1" x14ac:dyDescent="0.35">
      <c r="A60" s="4" t="s">
        <v>21</v>
      </c>
      <c r="B60" s="48" t="s">
        <v>47</v>
      </c>
      <c r="C60" s="48"/>
      <c r="D60" s="48"/>
      <c r="E60" s="64" t="s">
        <v>146</v>
      </c>
      <c r="F60" s="65"/>
      <c r="G60" s="65"/>
      <c r="H60" s="65"/>
      <c r="I60" s="65"/>
      <c r="J60" s="65"/>
      <c r="K60" s="66"/>
      <c r="L60" s="73">
        <v>60000</v>
      </c>
      <c r="M60" s="36">
        <f t="shared" ref="M60:M78" si="18">SUM(N60:P60)</f>
        <v>30680000</v>
      </c>
      <c r="N60" s="37">
        <f>SUM(N62,N64,N66)</f>
        <v>29760000</v>
      </c>
      <c r="O60" s="37">
        <f t="shared" ref="O60:P60" si="19">SUM(O62,O64,O66)</f>
        <v>460000</v>
      </c>
      <c r="P60" s="37">
        <f t="shared" si="19"/>
        <v>460000</v>
      </c>
    </row>
    <row r="61" spans="1:22" ht="59.5" customHeight="1" x14ac:dyDescent="0.35">
      <c r="A61" s="5" t="s">
        <v>24</v>
      </c>
      <c r="B61" s="49" t="s">
        <v>48</v>
      </c>
      <c r="C61" s="49"/>
      <c r="D61" s="49"/>
      <c r="E61" s="67" t="s">
        <v>123</v>
      </c>
      <c r="F61" s="68"/>
      <c r="G61" s="68"/>
      <c r="H61" s="68"/>
      <c r="I61" s="68"/>
      <c r="J61" s="68"/>
      <c r="K61" s="69"/>
      <c r="L61" s="43"/>
      <c r="M61" s="27">
        <f t="shared" si="18"/>
        <v>14300000</v>
      </c>
      <c r="N61" s="18">
        <f>SUM(N62:N62)</f>
        <v>14300000</v>
      </c>
      <c r="O61" s="18">
        <f>SUM(O62:O62)</f>
        <v>0</v>
      </c>
      <c r="P61" s="18">
        <f>SUM(P62:P62)</f>
        <v>0</v>
      </c>
    </row>
    <row r="62" spans="1:22" s="6" customFormat="1" ht="103" customHeight="1" x14ac:dyDescent="0.35">
      <c r="A62" s="13" t="s">
        <v>50</v>
      </c>
      <c r="B62" s="8" t="s">
        <v>118</v>
      </c>
      <c r="C62" s="8" t="s">
        <v>118</v>
      </c>
      <c r="D62" s="39" t="s">
        <v>118</v>
      </c>
      <c r="E62" s="10" t="s">
        <v>51</v>
      </c>
      <c r="F62" s="10">
        <v>0</v>
      </c>
      <c r="G62" s="10">
        <v>100</v>
      </c>
      <c r="H62" s="10">
        <v>100</v>
      </c>
      <c r="I62" s="10">
        <v>100</v>
      </c>
      <c r="J62" s="10">
        <v>100</v>
      </c>
      <c r="K62" s="10" t="s">
        <v>52</v>
      </c>
      <c r="L62" s="42" t="s">
        <v>136</v>
      </c>
      <c r="M62" s="32">
        <f t="shared" si="18"/>
        <v>14300000</v>
      </c>
      <c r="N62" s="12">
        <v>14300000</v>
      </c>
      <c r="O62" s="12">
        <v>0</v>
      </c>
      <c r="P62" s="12">
        <v>0</v>
      </c>
    </row>
    <row r="63" spans="1:22" ht="50.5" customHeight="1" x14ac:dyDescent="0.35">
      <c r="A63" s="5" t="s">
        <v>24</v>
      </c>
      <c r="B63" s="49" t="s">
        <v>53</v>
      </c>
      <c r="C63" s="49"/>
      <c r="D63" s="49"/>
      <c r="E63" s="70" t="s">
        <v>124</v>
      </c>
      <c r="F63" s="71"/>
      <c r="G63" s="71"/>
      <c r="H63" s="71"/>
      <c r="I63" s="71"/>
      <c r="J63" s="71"/>
      <c r="K63" s="72"/>
      <c r="L63" s="35">
        <v>60000</v>
      </c>
      <c r="M63" s="27">
        <f t="shared" si="18"/>
        <v>15000000</v>
      </c>
      <c r="N63" s="18">
        <f>SUM(N64:N64)</f>
        <v>15000000</v>
      </c>
      <c r="O63" s="18">
        <f>SUM(O64:O64)</f>
        <v>0</v>
      </c>
      <c r="P63" s="18">
        <f>SUM(P64:P64)</f>
        <v>0</v>
      </c>
    </row>
    <row r="64" spans="1:22" s="6" customFormat="1" ht="105.5" customHeight="1" x14ac:dyDescent="0.35">
      <c r="A64" s="13" t="s">
        <v>54</v>
      </c>
      <c r="B64" s="8" t="s">
        <v>118</v>
      </c>
      <c r="C64" s="8" t="s">
        <v>118</v>
      </c>
      <c r="D64" s="8" t="s">
        <v>118</v>
      </c>
      <c r="E64" s="45" t="s">
        <v>55</v>
      </c>
      <c r="F64" s="45">
        <v>0</v>
      </c>
      <c r="G64" s="46">
        <v>100</v>
      </c>
      <c r="H64" s="29">
        <v>100</v>
      </c>
      <c r="I64" s="29">
        <v>100</v>
      </c>
      <c r="J64" s="29">
        <v>100</v>
      </c>
      <c r="K64" s="44" t="s">
        <v>56</v>
      </c>
      <c r="L64" s="42" t="s">
        <v>136</v>
      </c>
      <c r="M64" s="32">
        <f t="shared" si="18"/>
        <v>15000000</v>
      </c>
      <c r="N64" s="12">
        <v>15000000</v>
      </c>
      <c r="O64" s="12">
        <v>0</v>
      </c>
      <c r="P64" s="12">
        <v>0</v>
      </c>
    </row>
    <row r="65" spans="1:16" ht="31" x14ac:dyDescent="0.35">
      <c r="A65" s="5" t="s">
        <v>24</v>
      </c>
      <c r="B65" s="49" t="s">
        <v>48</v>
      </c>
      <c r="C65" s="49"/>
      <c r="D65" s="49"/>
      <c r="E65" s="70" t="s">
        <v>125</v>
      </c>
      <c r="F65" s="71"/>
      <c r="G65" s="71"/>
      <c r="H65" s="71"/>
      <c r="I65" s="71"/>
      <c r="J65" s="71"/>
      <c r="K65" s="72"/>
      <c r="L65" s="35">
        <v>60000</v>
      </c>
      <c r="M65" s="27">
        <f t="shared" si="18"/>
        <v>1380000</v>
      </c>
      <c r="N65" s="18">
        <f>SUM(N66:N66)</f>
        <v>460000</v>
      </c>
      <c r="O65" s="18">
        <f>SUM(O66:O66)</f>
        <v>460000</v>
      </c>
      <c r="P65" s="18">
        <f>SUM(P66:P66)</f>
        <v>460000</v>
      </c>
    </row>
    <row r="66" spans="1:16" s="6" customFormat="1" ht="108.5" x14ac:dyDescent="0.35">
      <c r="A66" s="13" t="s">
        <v>126</v>
      </c>
      <c r="B66" s="8" t="s">
        <v>118</v>
      </c>
      <c r="C66" s="8" t="s">
        <v>118</v>
      </c>
      <c r="D66" s="8" t="s">
        <v>118</v>
      </c>
      <c r="E66" s="29" t="s">
        <v>148</v>
      </c>
      <c r="F66" s="29">
        <v>0</v>
      </c>
      <c r="G66" s="29">
        <v>100</v>
      </c>
      <c r="H66" s="29">
        <v>1</v>
      </c>
      <c r="I66" s="29">
        <v>2</v>
      </c>
      <c r="J66" s="29">
        <v>3</v>
      </c>
      <c r="K66" s="44" t="s">
        <v>49</v>
      </c>
      <c r="L66" s="42" t="s">
        <v>136</v>
      </c>
      <c r="M66" s="32">
        <f t="shared" si="18"/>
        <v>1380000</v>
      </c>
      <c r="N66" s="12">
        <v>460000</v>
      </c>
      <c r="O66" s="12">
        <v>460000</v>
      </c>
      <c r="P66" s="12">
        <v>460000</v>
      </c>
    </row>
    <row r="67" spans="1:16" ht="31" x14ac:dyDescent="0.35">
      <c r="A67" s="4" t="s">
        <v>21</v>
      </c>
      <c r="B67" s="48" t="s">
        <v>114</v>
      </c>
      <c r="C67" s="48"/>
      <c r="D67" s="48"/>
      <c r="E67" s="64" t="s">
        <v>146</v>
      </c>
      <c r="F67" s="65"/>
      <c r="G67" s="65"/>
      <c r="H67" s="65"/>
      <c r="I67" s="65"/>
      <c r="J67" s="65"/>
      <c r="K67" s="66"/>
      <c r="L67" s="73">
        <v>60000</v>
      </c>
      <c r="M67" s="26">
        <f t="shared" si="18"/>
        <v>90000000</v>
      </c>
      <c r="N67" s="24">
        <f t="shared" ref="N67:P68" si="20">SUM(N68:N68)</f>
        <v>30000000</v>
      </c>
      <c r="O67" s="24">
        <f t="shared" si="20"/>
        <v>30000000</v>
      </c>
      <c r="P67" s="24">
        <f t="shared" si="20"/>
        <v>30000000</v>
      </c>
    </row>
    <row r="68" spans="1:16" ht="50.5" customHeight="1" x14ac:dyDescent="0.35">
      <c r="A68" s="5" t="s">
        <v>24</v>
      </c>
      <c r="B68" s="49" t="s">
        <v>115</v>
      </c>
      <c r="C68" s="49"/>
      <c r="D68" s="49"/>
      <c r="E68" s="67" t="s">
        <v>122</v>
      </c>
      <c r="F68" s="68"/>
      <c r="G68" s="68"/>
      <c r="H68" s="68"/>
      <c r="I68" s="68"/>
      <c r="J68" s="68"/>
      <c r="K68" s="69"/>
      <c r="L68" s="43"/>
      <c r="M68" s="27">
        <f t="shared" si="18"/>
        <v>90000000</v>
      </c>
      <c r="N68" s="18">
        <f t="shared" si="20"/>
        <v>30000000</v>
      </c>
      <c r="O68" s="18">
        <f t="shared" si="20"/>
        <v>30000000</v>
      </c>
      <c r="P68" s="18">
        <f t="shared" si="20"/>
        <v>30000000</v>
      </c>
    </row>
    <row r="69" spans="1:16" s="6" customFormat="1" ht="77.5" x14ac:dyDescent="0.35">
      <c r="A69" s="13" t="s">
        <v>116</v>
      </c>
      <c r="B69" s="8" t="s">
        <v>118</v>
      </c>
      <c r="C69" s="8" t="s">
        <v>118</v>
      </c>
      <c r="D69" s="8" t="s">
        <v>118</v>
      </c>
      <c r="E69" s="29" t="s">
        <v>159</v>
      </c>
      <c r="F69" s="29">
        <v>10</v>
      </c>
      <c r="G69" s="29">
        <v>100</v>
      </c>
      <c r="H69" s="29">
        <v>30</v>
      </c>
      <c r="I69" s="29">
        <v>60</v>
      </c>
      <c r="J69" s="29">
        <v>100</v>
      </c>
      <c r="K69" s="44" t="s">
        <v>28</v>
      </c>
      <c r="L69" s="42" t="s">
        <v>136</v>
      </c>
      <c r="M69" s="32">
        <f t="shared" si="18"/>
        <v>90000000</v>
      </c>
      <c r="N69" s="12">
        <v>30000000</v>
      </c>
      <c r="O69" s="12">
        <v>30000000</v>
      </c>
      <c r="P69" s="12">
        <v>30000000</v>
      </c>
    </row>
    <row r="70" spans="1:16" ht="31" x14ac:dyDescent="0.35">
      <c r="A70" s="4" t="s">
        <v>21</v>
      </c>
      <c r="B70" s="48" t="s">
        <v>22</v>
      </c>
      <c r="C70" s="48"/>
      <c r="D70" s="48"/>
      <c r="E70" s="64" t="s">
        <v>146</v>
      </c>
      <c r="F70" s="65"/>
      <c r="G70" s="65"/>
      <c r="H70" s="65"/>
      <c r="I70" s="65"/>
      <c r="J70" s="65"/>
      <c r="K70" s="66"/>
      <c r="L70" s="73">
        <v>60000</v>
      </c>
      <c r="M70" s="26">
        <f t="shared" si="18"/>
        <v>1232120072</v>
      </c>
      <c r="N70" s="24">
        <f t="shared" ref="N70:P71" si="21">SUM(N71:N71)</f>
        <v>10000000</v>
      </c>
      <c r="O70" s="24">
        <f t="shared" si="21"/>
        <v>611060036</v>
      </c>
      <c r="P70" s="24">
        <f t="shared" si="21"/>
        <v>611060036</v>
      </c>
    </row>
    <row r="71" spans="1:16" ht="50.5" customHeight="1" x14ac:dyDescent="0.35">
      <c r="A71" s="5" t="s">
        <v>24</v>
      </c>
      <c r="B71" s="49" t="s">
        <v>25</v>
      </c>
      <c r="C71" s="49"/>
      <c r="D71" s="49"/>
      <c r="E71" s="67" t="s">
        <v>23</v>
      </c>
      <c r="F71" s="68"/>
      <c r="G71" s="68"/>
      <c r="H71" s="68"/>
      <c r="I71" s="68"/>
      <c r="J71" s="68"/>
      <c r="K71" s="69"/>
      <c r="L71" s="43"/>
      <c r="M71" s="27">
        <f t="shared" si="18"/>
        <v>1232120072</v>
      </c>
      <c r="N71" s="18">
        <f t="shared" si="21"/>
        <v>10000000</v>
      </c>
      <c r="O71" s="18">
        <f t="shared" si="21"/>
        <v>611060036</v>
      </c>
      <c r="P71" s="18">
        <f t="shared" si="21"/>
        <v>611060036</v>
      </c>
    </row>
    <row r="72" spans="1:16" s="6" customFormat="1" ht="139.5" x14ac:dyDescent="0.35">
      <c r="A72" s="13" t="s">
        <v>26</v>
      </c>
      <c r="B72" s="8" t="s">
        <v>118</v>
      </c>
      <c r="C72" s="8" t="s">
        <v>118</v>
      </c>
      <c r="D72" s="8" t="s">
        <v>118</v>
      </c>
      <c r="E72" s="29" t="s">
        <v>27</v>
      </c>
      <c r="F72" s="29">
        <v>0</v>
      </c>
      <c r="G72" s="29">
        <v>11</v>
      </c>
      <c r="H72" s="29">
        <v>0</v>
      </c>
      <c r="I72" s="29">
        <v>0</v>
      </c>
      <c r="J72" s="29">
        <v>11</v>
      </c>
      <c r="K72" s="44" t="s">
        <v>28</v>
      </c>
      <c r="L72" s="42" t="s">
        <v>136</v>
      </c>
      <c r="M72" s="38">
        <f t="shared" si="18"/>
        <v>1232120072</v>
      </c>
      <c r="N72" s="9">
        <v>10000000</v>
      </c>
      <c r="O72" s="9">
        <v>611060036</v>
      </c>
      <c r="P72" s="9">
        <v>611060036</v>
      </c>
    </row>
    <row r="73" spans="1:16" ht="31" x14ac:dyDescent="0.35">
      <c r="A73" s="4" t="s">
        <v>21</v>
      </c>
      <c r="B73" s="48" t="s">
        <v>65</v>
      </c>
      <c r="C73" s="48"/>
      <c r="D73" s="48"/>
      <c r="E73" s="64" t="s">
        <v>146</v>
      </c>
      <c r="F73" s="65"/>
      <c r="G73" s="65"/>
      <c r="H73" s="65"/>
      <c r="I73" s="65"/>
      <c r="J73" s="65"/>
      <c r="K73" s="66"/>
      <c r="L73" s="73">
        <v>60000</v>
      </c>
      <c r="M73" s="26">
        <f t="shared" si="18"/>
        <v>10500000</v>
      </c>
      <c r="N73" s="24">
        <f t="shared" ref="N73:P74" si="22">SUM(N74:N74)</f>
        <v>3500000</v>
      </c>
      <c r="O73" s="24">
        <f t="shared" si="22"/>
        <v>3500000</v>
      </c>
      <c r="P73" s="24">
        <f t="shared" si="22"/>
        <v>3500000</v>
      </c>
    </row>
    <row r="74" spans="1:16" ht="50.5" customHeight="1" x14ac:dyDescent="0.35">
      <c r="A74" s="5" t="s">
        <v>24</v>
      </c>
      <c r="B74" s="49" t="s">
        <v>66</v>
      </c>
      <c r="C74" s="49"/>
      <c r="D74" s="49"/>
      <c r="E74" s="67" t="s">
        <v>120</v>
      </c>
      <c r="F74" s="68"/>
      <c r="G74" s="68"/>
      <c r="H74" s="68"/>
      <c r="I74" s="68"/>
      <c r="J74" s="68"/>
      <c r="K74" s="69"/>
      <c r="L74" s="43"/>
      <c r="M74" s="27">
        <f t="shared" si="18"/>
        <v>10500000</v>
      </c>
      <c r="N74" s="18">
        <f t="shared" si="22"/>
        <v>3500000</v>
      </c>
      <c r="O74" s="18">
        <f t="shared" si="22"/>
        <v>3500000</v>
      </c>
      <c r="P74" s="18">
        <f t="shared" si="22"/>
        <v>3500000</v>
      </c>
    </row>
    <row r="75" spans="1:16" s="6" customFormat="1" ht="77.5" x14ac:dyDescent="0.35">
      <c r="A75" s="13" t="s">
        <v>67</v>
      </c>
      <c r="B75" s="8" t="s">
        <v>118</v>
      </c>
      <c r="C75" s="8" t="s">
        <v>118</v>
      </c>
      <c r="D75" s="8" t="s">
        <v>118</v>
      </c>
      <c r="E75" s="29" t="s">
        <v>68</v>
      </c>
      <c r="F75" s="29">
        <v>20</v>
      </c>
      <c r="G75" s="29">
        <v>40</v>
      </c>
      <c r="H75" s="29">
        <v>30</v>
      </c>
      <c r="I75" s="29">
        <v>35</v>
      </c>
      <c r="J75" s="29">
        <v>40</v>
      </c>
      <c r="K75" s="44" t="s">
        <v>69</v>
      </c>
      <c r="L75" s="42" t="s">
        <v>136</v>
      </c>
      <c r="M75" s="32">
        <f t="shared" si="18"/>
        <v>10500000</v>
      </c>
      <c r="N75" s="12">
        <v>3500000</v>
      </c>
      <c r="O75" s="12">
        <v>3500000</v>
      </c>
      <c r="P75" s="12">
        <v>3500000</v>
      </c>
    </row>
    <row r="76" spans="1:16" ht="31" x14ac:dyDescent="0.35">
      <c r="A76" s="4" t="s">
        <v>21</v>
      </c>
      <c r="B76" s="48" t="s">
        <v>61</v>
      </c>
      <c r="C76" s="48"/>
      <c r="D76" s="48"/>
      <c r="E76" s="64" t="s">
        <v>146</v>
      </c>
      <c r="F76" s="65"/>
      <c r="G76" s="65"/>
      <c r="H76" s="65"/>
      <c r="I76" s="65"/>
      <c r="J76" s="65"/>
      <c r="K76" s="66"/>
      <c r="L76" s="73">
        <v>30000</v>
      </c>
      <c r="M76" s="26">
        <f t="shared" si="18"/>
        <v>15000000</v>
      </c>
      <c r="N76" s="24">
        <f t="shared" ref="N76:P77" si="23">SUM(N77:N77)</f>
        <v>5000000</v>
      </c>
      <c r="O76" s="24">
        <f t="shared" si="23"/>
        <v>5000000</v>
      </c>
      <c r="P76" s="24">
        <f t="shared" si="23"/>
        <v>5000000</v>
      </c>
    </row>
    <row r="77" spans="1:16" ht="64" customHeight="1" x14ac:dyDescent="0.35">
      <c r="A77" s="5" t="s">
        <v>24</v>
      </c>
      <c r="B77" s="49" t="s">
        <v>62</v>
      </c>
      <c r="C77" s="49"/>
      <c r="D77" s="49"/>
      <c r="E77" s="67" t="s">
        <v>120</v>
      </c>
      <c r="F77" s="68"/>
      <c r="G77" s="68"/>
      <c r="H77" s="68"/>
      <c r="I77" s="68"/>
      <c r="J77" s="68"/>
      <c r="K77" s="69"/>
      <c r="L77" s="43"/>
      <c r="M77" s="27">
        <f t="shared" si="18"/>
        <v>15000000</v>
      </c>
      <c r="N77" s="18">
        <f t="shared" si="23"/>
        <v>5000000</v>
      </c>
      <c r="O77" s="18">
        <f t="shared" si="23"/>
        <v>5000000</v>
      </c>
      <c r="P77" s="18">
        <f t="shared" si="23"/>
        <v>5000000</v>
      </c>
    </row>
    <row r="78" spans="1:16" s="6" customFormat="1" ht="93" x14ac:dyDescent="0.35">
      <c r="A78" s="13" t="s">
        <v>63</v>
      </c>
      <c r="B78" s="8" t="s">
        <v>118</v>
      </c>
      <c r="C78" s="8" t="s">
        <v>118</v>
      </c>
      <c r="D78" s="8" t="s">
        <v>118</v>
      </c>
      <c r="E78" s="28" t="s">
        <v>64</v>
      </c>
      <c r="F78" s="28">
        <v>20</v>
      </c>
      <c r="G78" s="28">
        <v>100</v>
      </c>
      <c r="H78" s="28">
        <v>40</v>
      </c>
      <c r="I78" s="28">
        <v>80</v>
      </c>
      <c r="J78" s="28">
        <v>100</v>
      </c>
      <c r="K78" s="28" t="s">
        <v>60</v>
      </c>
      <c r="L78" s="42" t="s">
        <v>136</v>
      </c>
      <c r="M78" s="12">
        <f t="shared" si="18"/>
        <v>15000000</v>
      </c>
      <c r="N78" s="11">
        <v>5000000</v>
      </c>
      <c r="O78" s="11">
        <v>5000000</v>
      </c>
      <c r="P78" s="11">
        <v>5000000</v>
      </c>
    </row>
    <row r="79" spans="1:16" s="23" customFormat="1" ht="48.75" customHeight="1" x14ac:dyDescent="0.4">
      <c r="A79" s="20" t="s">
        <v>137</v>
      </c>
      <c r="B79" s="21" t="s">
        <v>136</v>
      </c>
      <c r="C79" s="21" t="s">
        <v>136</v>
      </c>
      <c r="D79" s="21" t="s">
        <v>136</v>
      </c>
      <c r="E79" s="21" t="s">
        <v>136</v>
      </c>
      <c r="F79" s="21" t="s">
        <v>136</v>
      </c>
      <c r="G79" s="21" t="s">
        <v>136</v>
      </c>
      <c r="H79" s="21" t="s">
        <v>136</v>
      </c>
      <c r="I79" s="21" t="s">
        <v>136</v>
      </c>
      <c r="J79" s="21" t="s">
        <v>136</v>
      </c>
      <c r="K79" s="21" t="s">
        <v>136</v>
      </c>
      <c r="L79" s="40">
        <f>SUM(L6,L9,L21,L25,L33,L35,L52,L55,L60,L63,L65,L67,L70,L73,L76)</f>
        <v>4500000</v>
      </c>
      <c r="M79" s="22">
        <f>SUM(N79:P79)</f>
        <v>11567902115.139999</v>
      </c>
      <c r="N79" s="22">
        <f>SUM(N6,N9,N21,N25,N35,N52,N55,N60,N67,N70,N73,N76)</f>
        <v>3870388723.0999999</v>
      </c>
      <c r="O79" s="22">
        <f t="shared" ref="O79:P79" si="24">SUM(O6,O9,O21,O25,O35,O52,O55,O60,O67,O70,O73,O76)</f>
        <v>4311913366.6199999</v>
      </c>
      <c r="P79" s="22">
        <f t="shared" si="24"/>
        <v>3385600025.4200001</v>
      </c>
    </row>
    <row r="80" spans="1:16" ht="15.75" customHeight="1" x14ac:dyDescent="0.35"/>
    <row r="81" spans="1:12" ht="15.75" customHeight="1" x14ac:dyDescent="0.35"/>
    <row r="82" spans="1:12" ht="15.75" customHeight="1" x14ac:dyDescent="0.35">
      <c r="B82" s="50" t="s">
        <v>20</v>
      </c>
      <c r="C82" s="50"/>
      <c r="D82" s="50"/>
      <c r="E82" s="3"/>
      <c r="F82" s="3"/>
      <c r="G82" s="3"/>
      <c r="H82" s="3"/>
      <c r="I82" s="3"/>
      <c r="J82" s="3"/>
      <c r="K82" s="3" t="s">
        <v>19</v>
      </c>
      <c r="L82" s="3"/>
    </row>
    <row r="83" spans="1:12" ht="15.75" customHeight="1" x14ac:dyDescent="0.35"/>
    <row r="86" spans="1:12" ht="45" customHeight="1" x14ac:dyDescent="0.35">
      <c r="A86" s="47"/>
      <c r="B86" s="47"/>
      <c r="C86" s="47"/>
      <c r="D86" s="47"/>
      <c r="E86" s="47"/>
    </row>
    <row r="87" spans="1:12" ht="15" customHeight="1" x14ac:dyDescent="0.35">
      <c r="A87" s="47"/>
      <c r="B87" s="47"/>
      <c r="C87" s="47"/>
      <c r="D87" s="47"/>
      <c r="E87" s="47"/>
    </row>
    <row r="88" spans="1:12" ht="15" customHeight="1" x14ac:dyDescent="0.35">
      <c r="A88" s="15"/>
      <c r="B88" s="16"/>
      <c r="C88" s="16"/>
      <c r="D88" s="16"/>
      <c r="E88" s="17"/>
    </row>
    <row r="89" spans="1:12" ht="15" customHeight="1" x14ac:dyDescent="0.35">
      <c r="A89" s="15"/>
      <c r="B89" s="16"/>
      <c r="C89" s="16"/>
      <c r="D89" s="16"/>
      <c r="E89" s="17"/>
    </row>
    <row r="90" spans="1:12" ht="15" customHeight="1" x14ac:dyDescent="0.35">
      <c r="A90" s="15"/>
      <c r="B90" s="17"/>
      <c r="C90" s="17"/>
      <c r="D90" s="17"/>
      <c r="E90" s="17"/>
    </row>
    <row r="91" spans="1:12" ht="15" customHeight="1" x14ac:dyDescent="0.35">
      <c r="A91" s="15"/>
      <c r="B91" s="17"/>
      <c r="C91" s="17"/>
      <c r="D91" s="17"/>
      <c r="E91" s="17"/>
    </row>
    <row r="92" spans="1:12" ht="15" customHeight="1" x14ac:dyDescent="0.35">
      <c r="A92" s="15"/>
      <c r="B92" s="16"/>
      <c r="C92" s="16"/>
      <c r="D92" s="16"/>
      <c r="E92" s="17"/>
    </row>
    <row r="93" spans="1:12" ht="15" customHeight="1" x14ac:dyDescent="0.35">
      <c r="A93" s="15"/>
      <c r="B93" s="17"/>
      <c r="C93" s="17"/>
      <c r="D93" s="17"/>
      <c r="E93" s="17"/>
    </row>
    <row r="94" spans="1:12" ht="15" customHeight="1" x14ac:dyDescent="0.35">
      <c r="A94" s="15"/>
      <c r="B94" s="16"/>
      <c r="C94" s="16"/>
      <c r="D94" s="16"/>
      <c r="E94" s="17"/>
    </row>
    <row r="95" spans="1:12" ht="15" customHeight="1" x14ac:dyDescent="0.35">
      <c r="A95" s="15"/>
      <c r="B95" s="16"/>
      <c r="C95" s="16"/>
      <c r="D95" s="16"/>
      <c r="E95" s="17"/>
    </row>
    <row r="96" spans="1:12" ht="15" customHeight="1" x14ac:dyDescent="0.35">
      <c r="A96" s="15"/>
      <c r="B96" s="16"/>
      <c r="C96" s="16"/>
      <c r="D96" s="16"/>
      <c r="E96" s="17"/>
    </row>
    <row r="97" spans="1:5" ht="15" customHeight="1" x14ac:dyDescent="0.35">
      <c r="A97" s="15"/>
      <c r="B97" s="16"/>
      <c r="C97" s="16"/>
      <c r="D97" s="16"/>
      <c r="E97" s="17"/>
    </row>
    <row r="98" spans="1:5" ht="15" customHeight="1" x14ac:dyDescent="0.35">
      <c r="A98" s="15"/>
      <c r="B98" s="17"/>
      <c r="C98" s="17"/>
      <c r="D98" s="17"/>
      <c r="E98" s="17"/>
    </row>
  </sheetData>
  <mergeCells count="88">
    <mergeCell ref="E70:K70"/>
    <mergeCell ref="E71:K71"/>
    <mergeCell ref="E73:K73"/>
    <mergeCell ref="E74:K74"/>
    <mergeCell ref="E76:K76"/>
    <mergeCell ref="E61:K61"/>
    <mergeCell ref="E63:K63"/>
    <mergeCell ref="E65:K65"/>
    <mergeCell ref="E67:K67"/>
    <mergeCell ref="E68:K68"/>
    <mergeCell ref="E35:K35"/>
    <mergeCell ref="E36:K36"/>
    <mergeCell ref="E52:K52"/>
    <mergeCell ref="E53:K53"/>
    <mergeCell ref="E38:K38"/>
    <mergeCell ref="E40:K40"/>
    <mergeCell ref="E42:K42"/>
    <mergeCell ref="E44:K44"/>
    <mergeCell ref="E46:K46"/>
    <mergeCell ref="E48:K48"/>
    <mergeCell ref="E50:K50"/>
    <mergeCell ref="E22:K22"/>
    <mergeCell ref="E25:K25"/>
    <mergeCell ref="E26:K26"/>
    <mergeCell ref="E28:K28"/>
    <mergeCell ref="E33:K33"/>
    <mergeCell ref="E6:K6"/>
    <mergeCell ref="E7:K7"/>
    <mergeCell ref="E9:K9"/>
    <mergeCell ref="E10:K10"/>
    <mergeCell ref="E21:K21"/>
    <mergeCell ref="B6:D6"/>
    <mergeCell ref="B7:D7"/>
    <mergeCell ref="B76:D76"/>
    <mergeCell ref="B60:D60"/>
    <mergeCell ref="B61:D61"/>
    <mergeCell ref="B63:D63"/>
    <mergeCell ref="B28:D28"/>
    <mergeCell ref="B33:D33"/>
    <mergeCell ref="B25:D25"/>
    <mergeCell ref="B26:D26"/>
    <mergeCell ref="B35:D35"/>
    <mergeCell ref="B38:D38"/>
    <mergeCell ref="B36:D36"/>
    <mergeCell ref="H4:J4"/>
    <mergeCell ref="M1:P1"/>
    <mergeCell ref="A2:P2"/>
    <mergeCell ref="K4:K5"/>
    <mergeCell ref="F4:F5"/>
    <mergeCell ref="G4:G5"/>
    <mergeCell ref="B4:D4"/>
    <mergeCell ref="A4:A5"/>
    <mergeCell ref="E4:E5"/>
    <mergeCell ref="M4:M5"/>
    <mergeCell ref="N4:P4"/>
    <mergeCell ref="L4:L5"/>
    <mergeCell ref="B10:D10"/>
    <mergeCell ref="B9:D9"/>
    <mergeCell ref="B22:D22"/>
    <mergeCell ref="A86:A87"/>
    <mergeCell ref="B86:B87"/>
    <mergeCell ref="C86:C87"/>
    <mergeCell ref="D86:D87"/>
    <mergeCell ref="B42:D42"/>
    <mergeCell ref="B40:D40"/>
    <mergeCell ref="B50:D50"/>
    <mergeCell ref="B21:D21"/>
    <mergeCell ref="B48:D48"/>
    <mergeCell ref="B46:D46"/>
    <mergeCell ref="B44:D44"/>
    <mergeCell ref="B82:D82"/>
    <mergeCell ref="B55:D55"/>
    <mergeCell ref="E86:E87"/>
    <mergeCell ref="B52:D52"/>
    <mergeCell ref="B53:D53"/>
    <mergeCell ref="B67:D67"/>
    <mergeCell ref="B68:D68"/>
    <mergeCell ref="B65:D65"/>
    <mergeCell ref="B56:D56"/>
    <mergeCell ref="B70:D70"/>
    <mergeCell ref="B71:D71"/>
    <mergeCell ref="B77:D77"/>
    <mergeCell ref="B73:D73"/>
    <mergeCell ref="B74:D74"/>
    <mergeCell ref="E55:K55"/>
    <mergeCell ref="E56:K56"/>
    <mergeCell ref="E60:K60"/>
    <mergeCell ref="E77:K77"/>
  </mergeCells>
  <phoneticPr fontId="9" type="noConversion"/>
  <printOptions horizontalCentered="1"/>
  <pageMargins left="0.19685039370078741" right="0.19685039370078741" top="0.39370078740157483" bottom="0.19685039370078741" header="0" footer="0"/>
  <pageSetup paperSize="9" scale="58" fitToHeight="10" orientation="landscape" r:id="rId1"/>
  <rowBreaks count="2" manualBreakCount="2">
    <brk id="51" max="15" man="1"/>
    <brk id="72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структура додатку СПІ</vt:lpstr>
      <vt:lpstr>'структура додатку СПІ'!Заголовки_для_печати</vt:lpstr>
      <vt:lpstr>'структура додатку СПІ'!Область_печати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Serhii</dc:creator>
  <cp:lastModifiedBy>Економіки Управління</cp:lastModifiedBy>
  <cp:lastPrinted>2026-08-26T08:23:02Z</cp:lastPrinted>
  <dcterms:created xsi:type="dcterms:W3CDTF">2025-09-23T11:45:57Z</dcterms:created>
  <dcterms:modified xsi:type="dcterms:W3CDTF">2026-08-26T08:23:05Z</dcterms:modified>
</cp:coreProperties>
</file>